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9.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7.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DieseArbeitsmappe" defaultThemeVersion="124226"/>
  <bookViews>
    <workbookView xWindow="65146" yWindow="570" windowWidth="15480" windowHeight="9000" tabRatio="892" activeTab="4"/>
  </bookViews>
  <sheets>
    <sheet name="Version_Prüfung" sheetId="30" r:id="rId1"/>
    <sheet name="Erläuterung" sheetId="6" r:id="rId2"/>
    <sheet name="Empfehlung" sheetId="11" r:id="rId3"/>
    <sheet name="Beispiele" sheetId="24" r:id="rId4"/>
    <sheet name="RK eintätig (mit Berechnung)" sheetId="27" r:id="rId5"/>
    <sheet name="RK mehrtätig (mit Berechnung)" sheetId="29" r:id="rId6"/>
    <sheet name="RK Monat 1" sheetId="10" r:id="rId7"/>
    <sheet name="RK Monat 2" sheetId="12" r:id="rId8"/>
    <sheet name="RK eintätig" sheetId="14" r:id="rId9"/>
    <sheet name="RK mehrtätig" sheetId="15" r:id="rId10"/>
    <sheet name="RK quer" sheetId="16" r:id="rId11"/>
  </sheets>
  <definedNames>
    <definedName name="_xlnm.Print_Area" localSheetId="3">'Beispiele'!$1:$58</definedName>
    <definedName name="_xlnm.Print_Area" localSheetId="2">'Empfehlung'!$A$1:$BS$39</definedName>
    <definedName name="_xlnm.Print_Area" localSheetId="4">'RK eintätig (mit Berechnung)'!$A$1:$O$92</definedName>
    <definedName name="_xlnm.Print_Area" localSheetId="5">'RK mehrtätig (mit Berechnung)'!$A$1:$O$112</definedName>
  </definedNames>
  <calcPr calcId="125725"/>
</workbook>
</file>

<file path=xl/comments5.xml><?xml version="1.0" encoding="utf-8"?>
<comments xmlns="http://schemas.openxmlformats.org/spreadsheetml/2006/main">
  <authors>
    <author>Duwe, Thomas</author>
    <author>Hudson Hawk</author>
  </authors>
  <commentList>
    <comment ref="D11" authorId="0">
      <text>
        <r>
          <rPr>
            <sz val="11"/>
            <rFont val="Tahoma"/>
            <family val="2"/>
          </rPr>
          <t xml:space="preserve">Erforderliches </t>
        </r>
        <r>
          <rPr>
            <b/>
            <sz val="11"/>
            <rFont val="Tahoma"/>
            <family val="2"/>
          </rPr>
          <t>Eingabeformat</t>
        </r>
        <r>
          <rPr>
            <sz val="11"/>
            <rFont val="Tahoma"/>
            <family val="2"/>
          </rPr>
          <t xml:space="preserve"> Datum: </t>
        </r>
        <r>
          <rPr>
            <b/>
            <sz val="11"/>
            <rFont val="Tahoma"/>
            <family val="2"/>
          </rPr>
          <t>01.01.2014</t>
        </r>
        <r>
          <rPr>
            <sz val="9"/>
            <rFont val="Tahoma"/>
            <family val="2"/>
          </rPr>
          <t xml:space="preserve">
</t>
        </r>
      </text>
    </comment>
    <comment ref="B78" authorId="1">
      <text>
        <r>
          <rPr>
            <b/>
            <sz val="14"/>
            <rFont val="Tahoma"/>
            <family val="2"/>
          </rPr>
          <t xml:space="preserve">Hat der Reisende einen Anspruch auf einen Pauschbetrag für Verpflegung entfällt der Ansatz des Sachbezugswertes.
Hat er keinen Anspruch ist zu Prüfen inwieweit ein Sachbezugswert anzusetzen ist.
Als Gesamtbetrag der Reisekosten kann sich daher auch ein negativer Betrag ergeben,wenn die übrigen Kosten unter dem des Sachbezugswertes liegen.
</t>
        </r>
      </text>
    </comment>
  </commentList>
</comments>
</file>

<file path=xl/comments6.xml><?xml version="1.0" encoding="utf-8"?>
<comments xmlns="http://schemas.openxmlformats.org/spreadsheetml/2006/main">
  <authors>
    <author>Duwe, Thomas</author>
  </authors>
  <commentList>
    <comment ref="C7" authorId="0">
      <text>
        <r>
          <rPr>
            <sz val="11"/>
            <rFont val="Tahoma"/>
            <family val="2"/>
          </rPr>
          <t xml:space="preserve">Erforderliches </t>
        </r>
        <r>
          <rPr>
            <b/>
            <sz val="11"/>
            <rFont val="Tahoma"/>
            <family val="2"/>
          </rPr>
          <t>Eingebaformat</t>
        </r>
        <r>
          <rPr>
            <sz val="11"/>
            <rFont val="Tahoma"/>
            <family val="2"/>
          </rPr>
          <t xml:space="preserve"> Datum: </t>
        </r>
        <r>
          <rPr>
            <b/>
            <sz val="11"/>
            <rFont val="Tahoma"/>
            <family val="2"/>
          </rPr>
          <t>01.01.2014</t>
        </r>
        <r>
          <rPr>
            <sz val="11"/>
            <rFont val="Tahoma"/>
            <family val="2"/>
          </rPr>
          <t xml:space="preserve">
</t>
        </r>
      </text>
    </comment>
  </commentList>
</comments>
</file>

<file path=xl/sharedStrings.xml><?xml version="1.0" encoding="utf-8"?>
<sst xmlns="http://schemas.openxmlformats.org/spreadsheetml/2006/main" count="459" uniqueCount="200">
  <si>
    <t>Name des Reisenden:</t>
  </si>
  <si>
    <t>Datum</t>
  </si>
  <si>
    <t>Uhrzeit</t>
  </si>
  <si>
    <t>Reisedauer</t>
  </si>
  <si>
    <t>Abfahrt</t>
  </si>
  <si>
    <t xml:space="preserve"> </t>
  </si>
  <si>
    <t>Rückkehr</t>
  </si>
  <si>
    <t>Grund und Ort</t>
  </si>
  <si>
    <t>der Reise</t>
  </si>
  <si>
    <t>Euro</t>
  </si>
  <si>
    <t>Tag</t>
  </si>
  <si>
    <t>km</t>
  </si>
  <si>
    <t>sonstiges</t>
  </si>
  <si>
    <t>volle Reisetage</t>
  </si>
  <si>
    <t>erster Reisetag</t>
  </si>
  <si>
    <t>letzter Reisetag</t>
  </si>
  <si>
    <t xml:space="preserve">Dieses Excel-Tool besteht aus: </t>
  </si>
  <si>
    <t>Erläuterungstexte / diese Seite</t>
  </si>
  <si>
    <t>Hinweise:</t>
  </si>
  <si>
    <t>eintägige Reise</t>
  </si>
  <si>
    <t>Beförderungskosten</t>
  </si>
  <si>
    <t>mit eigenem Fahrzeug</t>
  </si>
  <si>
    <t xml:space="preserve">mit Bahn </t>
  </si>
  <si>
    <t>lt. Einzelnachweis</t>
  </si>
  <si>
    <t xml:space="preserve">mit Taxi </t>
  </si>
  <si>
    <t>mit Flugzeug</t>
  </si>
  <si>
    <t>sonstige Aufwendungen</t>
  </si>
  <si>
    <t>Tage</t>
  </si>
  <si>
    <t>nichtrechnend</t>
  </si>
  <si>
    <t>für den Monat</t>
  </si>
  <si>
    <t>Da- tum</t>
  </si>
  <si>
    <t>gefahrene Kilometer</t>
  </si>
  <si>
    <t>U h r z e i t</t>
  </si>
  <si>
    <t>Dauer Ab- wesenheit</t>
  </si>
  <si>
    <t>Verpflegungs- pauschale</t>
  </si>
  <si>
    <t>Reiseort und Reisezweck</t>
  </si>
  <si>
    <t>Verpflegungspauschale:</t>
  </si>
  <si>
    <t>nur bei mehrtägigen Reisen</t>
  </si>
  <si>
    <t>Arbeitsempfehlung</t>
  </si>
  <si>
    <t>Die Empfehlung lautet:</t>
  </si>
  <si>
    <t>Stunden</t>
  </si>
  <si>
    <t>mit KM-Erstattung und Übernachtungskosten</t>
  </si>
  <si>
    <t>mit KM-Erstattung</t>
  </si>
  <si>
    <t>Reise - Kosten - Abrechnung</t>
  </si>
  <si>
    <t>Nebenkosten</t>
  </si>
  <si>
    <t>Kilometergeld</t>
  </si>
  <si>
    <t xml:space="preserve">      </t>
  </si>
  <si>
    <t>Ich bestätige durch Unterschrift die Richtigkeit der obigen Angaben und Abrechnung</t>
  </si>
  <si>
    <t>. . . . . . . . . . . . . . . . . . . . . . . . . . . . . . .</t>
  </si>
  <si>
    <t>den</t>
  </si>
  <si>
    <t>. . . . . . . . . . . . . . . . . . . . . . . . . . . .</t>
  </si>
  <si>
    <t>Ort</t>
  </si>
  <si>
    <t>Unterschrift</t>
  </si>
  <si>
    <t>über 24 Stunden</t>
  </si>
  <si>
    <t>Tag(e)</t>
  </si>
  <si>
    <t>Übernachtungskosten (Einzelnachweis)</t>
  </si>
  <si>
    <t>Kürzung für Frühstück</t>
  </si>
  <si>
    <t>. . . . . . . . . . . . . . . . . . . . . . . . . .</t>
  </si>
  <si>
    <t xml:space="preserve">. . . . . . . . . . . . . . . . . . . . . . . . . </t>
  </si>
  <si>
    <t>EURO</t>
  </si>
  <si>
    <t>24 Stunden</t>
  </si>
  <si>
    <t>Ich bestätige durch Unterschrift die Richtigkeit der obigen Angaben und der Abrechnung</t>
  </si>
  <si>
    <t>Konto</t>
  </si>
  <si>
    <t>volle Reisetage = Tagessatz</t>
  </si>
  <si>
    <t>Übernachtung ohne Frühstück</t>
  </si>
  <si>
    <t>für Mittagessen</t>
  </si>
  <si>
    <t>für Abendessen</t>
  </si>
  <si>
    <t>Summe Geldwerter Vorteil</t>
  </si>
  <si>
    <t>Übernach- tung</t>
  </si>
  <si>
    <t>Karl-Hermann Eckert</t>
  </si>
  <si>
    <t>Ronny Sebast</t>
  </si>
  <si>
    <t>*</t>
  </si>
  <si>
    <t>Übernachtungskosten (Pauschale nur für Arbeitnehmer)</t>
  </si>
  <si>
    <t>Abwesenheit</t>
  </si>
  <si>
    <t>nicht rechnende Monats-Reisekostenabrechnung</t>
  </si>
  <si>
    <t>rechnende Monats-Reisekostenabrechnung für eintägige Reisen</t>
  </si>
  <si>
    <r>
      <t xml:space="preserve">Zur Senkung Ihrer Druckkosten sind alle Tabellenblätter als Schwarzweiss-Druck hinterlegt. Wünschen Sie den
Ausdruck in Farbe, gelangen Sie über die Menüleiste unter </t>
    </r>
    <r>
      <rPr>
        <b/>
        <sz val="12"/>
        <rFont val="Tahoma"/>
        <family val="2"/>
      </rPr>
      <t>Datei =&gt; Seite einrichten</t>
    </r>
    <r>
      <rPr>
        <sz val="12"/>
        <rFont val="Tahoma"/>
        <family val="2"/>
      </rPr>
      <t xml:space="preserve"> zu den entsprechenden Optionen. Entfernen Sie dort in der Registerkarte </t>
    </r>
    <r>
      <rPr>
        <b/>
        <sz val="12"/>
        <rFont val="Tahoma"/>
        <family val="2"/>
      </rPr>
      <t>Tabelle</t>
    </r>
    <r>
      <rPr>
        <sz val="12"/>
        <rFont val="Tahoma"/>
        <family val="2"/>
      </rPr>
      <t xml:space="preserve"> unter </t>
    </r>
    <r>
      <rPr>
        <b/>
        <sz val="12"/>
        <rFont val="Tahoma"/>
        <family val="2"/>
      </rPr>
      <t>Schwarzweißdruck</t>
    </r>
    <r>
      <rPr>
        <sz val="12"/>
        <rFont val="Tahoma"/>
        <family val="2"/>
      </rPr>
      <t xml:space="preserve"> das entsprechende Häkchen. </t>
    </r>
  </si>
  <si>
    <t>Kostenpauschale für Mehraufwand für Verpflegung</t>
  </si>
  <si>
    <t xml:space="preserve">zu </t>
  </si>
  <si>
    <t>zu</t>
  </si>
  <si>
    <t>Reisekosten gesamt</t>
  </si>
  <si>
    <t>nicht geeignet für mehrtägige Reisen</t>
  </si>
  <si>
    <t>gesamte Reisekosten</t>
  </si>
  <si>
    <t>Pauschale für Mehraufwand für Verpflegung</t>
  </si>
  <si>
    <t>Pauschale für Arbeitnehmer bei Erstattung durch Arbeitgeber</t>
  </si>
  <si>
    <t xml:space="preserve">Übernachtung mit Frühstück (Wert ohne Frühstück) </t>
  </si>
  <si>
    <t>Summe</t>
  </si>
  <si>
    <t>Blatt 1 [Erläuterung]</t>
  </si>
  <si>
    <t>Blatt 2 [Empfehlung]</t>
  </si>
  <si>
    <t>Blatt 3 [Beispiele]</t>
  </si>
  <si>
    <t>Blatt 4 [RK eintägig (mit Berechnung)]</t>
  </si>
  <si>
    <t>Blatt 5 [RK mehrtätig (mit Berechnung)]</t>
  </si>
  <si>
    <t>Blatt 6 [RK Monat 1]</t>
  </si>
  <si>
    <t>Blatt 7 [RK Monat 2]</t>
  </si>
  <si>
    <t>Blatt 8 [RK eintägig]</t>
  </si>
  <si>
    <t>Blatt 9 [RK mehrtätig]</t>
  </si>
  <si>
    <t>Blatt 10 [RK quer]</t>
  </si>
  <si>
    <t>nicht rechnendes Druckmodul für eintägige Reisen</t>
  </si>
  <si>
    <t>nicht rechnendes Druckmodul für mehrtägige Reisen</t>
  </si>
  <si>
    <t>nicht rechnendes Druckmodul für Reisekosten (Querformat)</t>
  </si>
  <si>
    <t>Nur in hellen Feldern können Eingaben erfolgen.</t>
  </si>
  <si>
    <t>Es wird vorgeschlagen in dieser Excel-Mappe keine Einträge vorzunehmen.</t>
  </si>
  <si>
    <t xml:space="preserve">Kopieren Sie diese Excel-Mappe unter einen neuen Namen über den Befehl "Speichern unter" (z. B.: "Reisekosten") auf Ihre Festplatte. </t>
  </si>
  <si>
    <t>In sämtlichen Tabellenblättern ist bei den Fahrtkosten die Benutzung eines PKW's voreingestellt (0,30 € je KM). Sofern andere Verkehrsmittel genutzt werden, können die entsprechenden Pauschalbeträge (für Motorrad = 0,13 € je KM, für Moped/Mofa = 0,08 € je KM oder für Fahrrad = 0,05 € je KM) durch Überschreiben des Betrages von 0,30 € eingetragen werden.</t>
  </si>
  <si>
    <t xml:space="preserve"> Kilometergeld pro km zu je</t>
  </si>
  <si>
    <t>in Rechnungen</t>
  </si>
  <si>
    <t>enthaltene</t>
  </si>
  <si>
    <t>Vorsteuer</t>
  </si>
  <si>
    <t>Gesamtdauer in Tagen</t>
  </si>
  <si>
    <t>für Frühstück</t>
  </si>
  <si>
    <r>
      <t xml:space="preserve">Geldwerter Vorteil (nur für Arbeitnehmer) - Ist Verrechnung mit den Reisekosten erwünscht?  </t>
    </r>
    <r>
      <rPr>
        <b/>
        <sz val="16"/>
        <color indexed="18"/>
        <rFont val="Arial"/>
        <family val="2"/>
      </rPr>
      <t>►</t>
    </r>
  </si>
  <si>
    <t>Abrechnung</t>
  </si>
  <si>
    <t>eintägig</t>
  </si>
  <si>
    <t>nicht vollständig rechnend</t>
  </si>
  <si>
    <t xml:space="preserve">für Frühstück </t>
  </si>
  <si>
    <t>Kürzungsbetrag</t>
  </si>
  <si>
    <t>Zuzahlung des Arbeitnehmers</t>
  </si>
  <si>
    <t xml:space="preserve">Beispiel 1: </t>
  </si>
  <si>
    <t xml:space="preserve">Beispiel 2: </t>
  </si>
  <si>
    <t xml:space="preserve">Wie Beispiel 1, allerdings zahlt der Arbeitnehmer für das Mittag- und Abendessen jeweils 5 Euro </t>
  </si>
  <si>
    <t>Beispiel 3:</t>
  </si>
  <si>
    <t>Beispiel 4:</t>
  </si>
  <si>
    <t xml:space="preserve">Anreisetag  </t>
  </si>
  <si>
    <t xml:space="preserve">Abreisetag </t>
  </si>
  <si>
    <t>Zwischentag</t>
  </si>
  <si>
    <t>Gesamt</t>
  </si>
  <si>
    <t>Kürzung</t>
  </si>
  <si>
    <t xml:space="preserve">Verbleiben </t>
  </si>
  <si>
    <t xml:space="preserve">Der Arbeitnehmer ist auf einer dreitägigen Auswärtstätigkeit. Der Arbeitgeber hat für den Arbeitnehmer in einem Hotel zwei  </t>
  </si>
  <si>
    <t>Der Arbeitnehmer erhält vom Arbeitgeber keine weiteren Reisekostenerstattungen.</t>
  </si>
  <si>
    <t xml:space="preserve">Der Arbeitgeber muss keinen geldwerten Vorteil für die Mahlzeiten versteuern. Der Arbeitnehmer kann für die Auswärtstätigkeit  </t>
  </si>
  <si>
    <t xml:space="preserve">folgende Verpflegungspauschalen als Werbungskosten geltend machen: </t>
  </si>
  <si>
    <t>Der Arbeitgeber muss keinen geldwerten Vorteil für die Mahlzeiten versteuern. Der Arbeitnehmer kann für die Auswärtstätigkeit</t>
  </si>
  <si>
    <t xml:space="preserve">Gesamt </t>
  </si>
  <si>
    <t xml:space="preserve">Anreisetag </t>
  </si>
  <si>
    <t xml:space="preserve">Zwischentag </t>
  </si>
  <si>
    <t xml:space="preserve"> (2 x 4,80 Euro, 2 x 4,60 Euro [je 9,60 Euro abzgl. 5,00 Euro])</t>
  </si>
  <si>
    <t>Wie Beispiel 1, allerdings zahlt der Arbeitnehmer für das Mittag- und Abendessen jeweils 10 Euro</t>
  </si>
  <si>
    <t xml:space="preserve">Der Arbeitgeber muss keinen geldwerten Vorteil für die Mahlzeiten versteuern. Der Arbeitnehmer kann für die </t>
  </si>
  <si>
    <t>Auswärtstätigkeit folgende Verpflegungspauschalen als Werbungskosten geltend machen:</t>
  </si>
  <si>
    <t>Anreisetag</t>
  </si>
  <si>
    <t>Abreisetag</t>
  </si>
  <si>
    <t xml:space="preserve"> (2 x 4,80 Euro, 2 x 0 Euro [9,60 Euro abzgl. 10,00 Euro])</t>
  </si>
  <si>
    <t>Der Arbeitnehmer nimmt an einer eintägigen Fortbildungsveranstaltung teil. Der Arbeitgeber hat für den Arbeitnehmer</t>
  </si>
  <si>
    <t>auf dieser Fortbildungsveranstaltung ein Mittagessen gebucht und bezahlt. Der Arbeitgeber besteuert das Mittagessen</t>
  </si>
  <si>
    <t>Arbeitnehmer führt. Der Arbeitnehmer erhält vom Arbeitgeber keine weiteren Reisekostenerstattungen.</t>
  </si>
  <si>
    <t>Der Arbeitnehmer kann anhand seiner Bahntickets gegenüber dem Finanzamt nachweisen, dass er für die Fortbildung</t>
  </si>
  <si>
    <t xml:space="preserve">insgesamt 10 Stunden von seiner Wohnung und seiner ersten Tätigkeitstätte abwesend war. </t>
  </si>
  <si>
    <t>Er kann für die Fortbildung folgende Verpflegungspauschalen als Werbungskosten geltend machen:</t>
  </si>
  <si>
    <t xml:space="preserve">Eintägige Tätigkeit </t>
  </si>
  <si>
    <t xml:space="preserve">Kürzung </t>
  </si>
  <si>
    <t xml:space="preserve">Hat der Arbeitnehmer steuerfreie Erstattungen für Verpflegung vom Arbeitgeber erhalten, ist im Gegenzug ein </t>
  </si>
  <si>
    <t>Werbungskostenabzug insoweit ausgeschlossen.</t>
  </si>
  <si>
    <t xml:space="preserve">nach § 40 Absatz 2 Satz 1 Nummer 1a EStG - neu - pauschal, da er keine Aufzeichnungen über die Abwesenheit des </t>
  </si>
  <si>
    <t xml:space="preserve">Übersteigt der Wert der zur Verfügung gestellten Mahlzeit den Wert von 60,00 € ist der tatsächliche Wert der </t>
  </si>
  <si>
    <t xml:space="preserve">Mahlzeit als geldwerter Vorteil zu versteuern. Sofern keine Besteuerung der Sachbezugswerte erfolgt, </t>
  </si>
  <si>
    <t xml:space="preserve">werden die gesetzlichen Pauschbeträge für Verpflegungsmehraufwendungen entsprechend der unentgeltlich </t>
  </si>
  <si>
    <t>zur Verfügung gestellten Mahlzeiten gekürzt.</t>
  </si>
  <si>
    <t>Kürzung 18,80 Euro</t>
  </si>
  <si>
    <t>zeitunabhängig</t>
  </si>
  <si>
    <t>Hinweise bzw. Kommentare erkennen Sie an einem roten Dreieck in der Zelle.</t>
  </si>
  <si>
    <t>Zuzahlung</t>
  </si>
  <si>
    <t>Aufenthalt</t>
  </si>
  <si>
    <t>Frühstuck</t>
  </si>
  <si>
    <t>Mittag</t>
  </si>
  <si>
    <t>Abendbrot</t>
  </si>
  <si>
    <t>geleistete Zuzahlungen des Reisenden während des Aufenthaltes</t>
  </si>
  <si>
    <t xml:space="preserve">Weitere rechtliche Hinweise enthalten die aktuellen Lohnsteuer-Richtlinien (LStR) </t>
  </si>
  <si>
    <t>bzw. Lohnsteuer-Hinweise (LStH).</t>
  </si>
  <si>
    <t>max.Kürzungsbetrag</t>
  </si>
  <si>
    <r>
      <t>Kürzung wegen Verpflegung durch den Arbeitgeber</t>
    </r>
  </si>
  <si>
    <r>
      <t xml:space="preserve">Übernachtungskosten bei Buchung durch den </t>
    </r>
    <r>
      <rPr>
        <b/>
        <sz val="14"/>
        <color indexed="18"/>
        <rFont val="Tahoma"/>
        <family val="2"/>
      </rPr>
      <t>Arbeitgeber</t>
    </r>
  </si>
  <si>
    <r>
      <t xml:space="preserve">Übernachtungskosten bei Buchung durch den </t>
    </r>
    <r>
      <rPr>
        <b/>
        <sz val="14"/>
        <color indexed="18"/>
        <rFont val="Tahoma"/>
        <family val="2"/>
      </rPr>
      <t>Reisenden/ Arbeitnehmer</t>
    </r>
  </si>
  <si>
    <t>zuzüglich Frühstück - Frühstück getrennt ausgewiesen -</t>
  </si>
  <si>
    <r>
      <t xml:space="preserve">Kürzung der Hotelkosten bei Buchung durch den </t>
    </r>
    <r>
      <rPr>
        <b/>
        <sz val="14"/>
        <color indexed="18"/>
        <rFont val="Tahoma"/>
        <family val="2"/>
      </rPr>
      <t>Reisenden/Arbeitnehmer um die Beträge der Mahlzeiten</t>
    </r>
  </si>
  <si>
    <t>Dauer</t>
  </si>
  <si>
    <t>für Frühstück bei Übernachtung (aus Zeile 44)</t>
  </si>
  <si>
    <t>Versionshinweis:</t>
  </si>
  <si>
    <t>Vorliegen einer aktuelleren Version in der NWB Datenbank prüfen.</t>
  </si>
  <si>
    <t>Hilfsspalte 24.00 Uhr</t>
  </si>
  <si>
    <t>Beginn</t>
  </si>
  <si>
    <t>Ende</t>
  </si>
  <si>
    <t>Die Eingabe des Wertes "Datum" muss mit "PUNKT" erfolgen.</t>
  </si>
  <si>
    <t>Die Eingabe des Wertes "Uhrzeit" muss mit "DOPPELPUNKT" erfolgen.</t>
  </si>
  <si>
    <t>Dieses Tool ist bis auf die Tabellenblätter "Erläuterung", "Empfehlung",</t>
  </si>
  <si>
    <t xml:space="preserve">und "Beispiele" schreibgeschützt. </t>
  </si>
  <si>
    <t>Reisekostenabrechnung</t>
  </si>
  <si>
    <t>Kürzung wegen Verköstigung durch den Arbeitgeber (entsprechende Mahlzeit durch Häkchen markieren)</t>
  </si>
  <si>
    <t>Übernachtungen gebucht und bezahlt. Am Zwischentag erhält der Arbeitnehmer Frühstück und Mittag, am Abreisetag ein Frühstück.</t>
  </si>
  <si>
    <t>(2 x 4,80 Euro Frühstück, 1 x 9,60 Euro Mittag-/ Abendessen)</t>
  </si>
  <si>
    <t>Der Ansatz eines Sachbezugswertes entfällt, wenn der Arbeitnehmer einen Anspruch auf einen Pauschbetrag für Verpflegung hat!</t>
  </si>
  <si>
    <t>Musterfälle zu Reisen ab 2015</t>
  </si>
  <si>
    <t>Reisekostenabrechnung für eintägige Reisen ab Kalenderjahr 2015</t>
  </si>
  <si>
    <t>Reisekostenabrechnung für mehrtägige Reisen ab Kalenderjahr 2015</t>
  </si>
  <si>
    <t xml:space="preserve">Bitte beachten Sie, dass das vorliegende Tool lediglich die Grundsätze der Reisekostenberechnung berücksichtigt. Das bedeutet, dass bei der Ermittlung der Aufwendungen für Verpflegung  die Versteuerung der Sachbezugswerte berücksichtigt wird. Eine Berücksichtigung durch den Arbeitgeber zur Verfügung gestellter Mahlzeiten mit dem Sachbezugswert seit dem Jahr 2014 bis zu einem Wert von 60,00 € je Mahlzeit möglich (bis 2013 bis 40,00 €). 
</t>
  </si>
  <si>
    <t>Die Grundlagen zur Reform des Reisekostenrechts wurden zuletzt in einem ergänzenden BMF-Schreiben</t>
  </si>
  <si>
    <t>vom 24.10.2014 - IV C 5 -S 2353/14/10002 (NWB DokID: SAAAE-78499) geregelt.</t>
  </si>
  <si>
    <t>Stand Februar 2015</t>
  </si>
  <si>
    <t>Stand 2015 - Version 1.1</t>
  </si>
  <si>
    <t>NWB Datenbank DokID: FAAAE-82623</t>
  </si>
</sst>
</file>

<file path=xl/styles.xml><?xml version="1.0" encoding="utf-8"?>
<styleSheet xmlns="http://schemas.openxmlformats.org/spreadsheetml/2006/main">
  <numFmts count="13">
    <numFmt numFmtId="7" formatCode="#,##0.00\ &quot;€&quot;;\-#,##0.00\ &quot;€&quot;"/>
    <numFmt numFmtId="8" formatCode="#,##0.00\ &quot;€&quot;;[Red]\-#,##0.00\ &quot;€&quot;"/>
    <numFmt numFmtId="44" formatCode="_-* #,##0.00\ &quot;€&quot;_-;\-* #,##0.00\ &quot;€&quot;_-;_-* &quot;-&quot;??\ &quot;€&quot;_-;_-@_-"/>
    <numFmt numFmtId="164" formatCode="_-* #,##0.00\ _D_M_-;\-* #,##0.00\ _D_M_-;_-* &quot;-&quot;??\ _D_M_-;_-@_-"/>
    <numFmt numFmtId="165" formatCode="h:mm"/>
    <numFmt numFmtId="166" formatCode="#,##0.00_ ;\-#,##0.00\ "/>
    <numFmt numFmtId="167" formatCode="d/\ mmmm\ yyyy"/>
    <numFmt numFmtId="168" formatCode="#,##0.00\ &quot;€&quot;"/>
    <numFmt numFmtId="169" formatCode="#,##0.0000"/>
    <numFmt numFmtId="170" formatCode="0%&quot; vom Tagessatz&quot;"/>
    <numFmt numFmtId="171" formatCode="h:mm;@"/>
    <numFmt numFmtId="172" formatCode="[h]:mm;@"/>
    <numFmt numFmtId="173" formatCode="[h]:mm"/>
  </numFmts>
  <fonts count="60">
    <font>
      <sz val="10"/>
      <name val="Arial"/>
      <family val="2"/>
    </font>
    <font>
      <sz val="11"/>
      <color indexed="63"/>
      <name val="Calibri"/>
      <family val="2"/>
    </font>
    <font>
      <sz val="12"/>
      <name val="Univers"/>
      <family val="2"/>
    </font>
    <font>
      <u val="single"/>
      <sz val="12"/>
      <color indexed="12"/>
      <name val="Univers"/>
      <family val="2"/>
    </font>
    <font>
      <b/>
      <sz val="26"/>
      <color indexed="18"/>
      <name val="Tahoma"/>
      <family val="2"/>
    </font>
    <font>
      <sz val="10"/>
      <name val="Tahoma"/>
      <family val="2"/>
    </font>
    <font>
      <b/>
      <sz val="18"/>
      <color indexed="18"/>
      <name val="Tahoma"/>
      <family val="2"/>
    </font>
    <font>
      <sz val="12"/>
      <color indexed="18"/>
      <name val="Tahoma"/>
      <family val="2"/>
    </font>
    <font>
      <sz val="10"/>
      <color indexed="18"/>
      <name val="Tahoma"/>
      <family val="2"/>
    </font>
    <font>
      <b/>
      <sz val="14"/>
      <color indexed="18"/>
      <name val="Tahoma"/>
      <family val="2"/>
    </font>
    <font>
      <b/>
      <sz val="10"/>
      <color indexed="18"/>
      <name val="Tahoma"/>
      <family val="2"/>
    </font>
    <font>
      <sz val="12"/>
      <name val="Tahoma"/>
      <family val="2"/>
    </font>
    <font>
      <b/>
      <sz val="26"/>
      <name val="Tahoma"/>
      <family val="2"/>
    </font>
    <font>
      <b/>
      <sz val="20"/>
      <name val="Tahoma"/>
      <family val="2"/>
    </font>
    <font>
      <b/>
      <sz val="18"/>
      <name val="Tahoma"/>
      <family val="2"/>
    </font>
    <font>
      <b/>
      <sz val="14"/>
      <name val="Tahoma"/>
      <family val="2"/>
    </font>
    <font>
      <sz val="14"/>
      <name val="Tahoma"/>
      <family val="2"/>
    </font>
    <font>
      <b/>
      <sz val="12"/>
      <name val="Tahoma"/>
      <family val="2"/>
    </font>
    <font>
      <sz val="14"/>
      <color indexed="10"/>
      <name val="Tahoma"/>
      <family val="2"/>
    </font>
    <font>
      <b/>
      <u val="single"/>
      <sz val="20"/>
      <name val="Tahoma"/>
      <family val="2"/>
    </font>
    <font>
      <b/>
      <sz val="16"/>
      <name val="Tahoma"/>
      <family val="2"/>
    </font>
    <font>
      <sz val="14"/>
      <color indexed="8"/>
      <name val="Tahoma"/>
      <family val="2"/>
    </font>
    <font>
      <sz val="12"/>
      <color indexed="10"/>
      <name val="Tahoma"/>
      <family val="2"/>
    </font>
    <font>
      <sz val="16"/>
      <name val="Tahoma"/>
      <family val="2"/>
    </font>
    <font>
      <b/>
      <sz val="26"/>
      <color indexed="12"/>
      <name val="Tahoma"/>
      <family val="2"/>
    </font>
    <font>
      <b/>
      <sz val="24"/>
      <name val="Tahoma"/>
      <family val="2"/>
    </font>
    <font>
      <b/>
      <u val="single"/>
      <sz val="12"/>
      <name val="Tahoma"/>
      <family val="2"/>
    </font>
    <font>
      <u val="single"/>
      <sz val="12"/>
      <name val="Tahoma"/>
      <family val="2"/>
    </font>
    <font>
      <sz val="8"/>
      <name val="Tahoma"/>
      <family val="2"/>
    </font>
    <font>
      <sz val="20"/>
      <name val="Tahoma"/>
      <family val="2"/>
    </font>
    <font>
      <b/>
      <sz val="28"/>
      <name val="Tahoma"/>
      <family val="2"/>
    </font>
    <font>
      <sz val="18"/>
      <name val="Tahoma"/>
      <family val="2"/>
    </font>
    <font>
      <sz val="18"/>
      <color indexed="10"/>
      <name val="Tahoma"/>
      <family val="2"/>
    </font>
    <font>
      <sz val="18"/>
      <color indexed="8"/>
      <name val="Tahoma"/>
      <family val="2"/>
    </font>
    <font>
      <sz val="24"/>
      <name val="Tahoma"/>
      <family val="2"/>
    </font>
    <font>
      <b/>
      <sz val="16"/>
      <color indexed="18"/>
      <name val="Tahoma"/>
      <family val="2"/>
    </font>
    <font>
      <b/>
      <sz val="8"/>
      <color indexed="18"/>
      <name val="Tahoma"/>
      <family val="2"/>
    </font>
    <font>
      <sz val="8"/>
      <color indexed="18"/>
      <name val="Tahoma"/>
      <family val="2"/>
    </font>
    <font>
      <sz val="12"/>
      <color indexed="8"/>
      <name val="Tahoma"/>
      <family val="2"/>
    </font>
    <font>
      <sz val="14"/>
      <color indexed="18"/>
      <name val="Tahoma"/>
      <family val="2"/>
    </font>
    <font>
      <b/>
      <sz val="10"/>
      <name val="Tahoma"/>
      <family val="2"/>
    </font>
    <font>
      <b/>
      <sz val="12"/>
      <color indexed="18"/>
      <name val="Tahoma"/>
      <family val="2"/>
    </font>
    <font>
      <u val="single"/>
      <sz val="8"/>
      <name val="Tahoma"/>
      <family val="2"/>
    </font>
    <font>
      <b/>
      <u val="single"/>
      <sz val="12"/>
      <color indexed="18"/>
      <name val="Tahoma"/>
      <family val="2"/>
    </font>
    <font>
      <sz val="9"/>
      <color indexed="18"/>
      <name val="Tahoma"/>
      <family val="2"/>
    </font>
    <font>
      <b/>
      <sz val="20"/>
      <color indexed="18"/>
      <name val="Tahoma"/>
      <family val="2"/>
    </font>
    <font>
      <b/>
      <sz val="16"/>
      <color indexed="18"/>
      <name val="Arial"/>
      <family val="2"/>
    </font>
    <font>
      <b/>
      <sz val="14"/>
      <color indexed="8"/>
      <name val="Tahoma"/>
      <family val="2"/>
    </font>
    <font>
      <sz val="11"/>
      <color indexed="9"/>
      <name val="Calibri"/>
      <family val="2"/>
    </font>
    <font>
      <b/>
      <sz val="14"/>
      <color indexed="26"/>
      <name val="Tahoma"/>
      <family val="2"/>
    </font>
    <font>
      <b/>
      <sz val="16"/>
      <color indexed="10"/>
      <name val="Tahoma"/>
      <family val="2"/>
    </font>
    <font>
      <sz val="9"/>
      <name val="Tahoma"/>
      <family val="2"/>
    </font>
    <font>
      <sz val="11"/>
      <name val="Tahoma"/>
      <family val="2"/>
    </font>
    <font>
      <b/>
      <sz val="11"/>
      <name val="Tahoma"/>
      <family val="2"/>
    </font>
    <font>
      <sz val="8"/>
      <name val="Arial"/>
      <family val="2"/>
    </font>
    <font>
      <b/>
      <sz val="16"/>
      <color rgb="FF333333"/>
      <name val="Tahoma"/>
      <family val="2"/>
    </font>
    <font>
      <b/>
      <sz val="18"/>
      <color rgb="FF333333"/>
      <name val="Tahoma"/>
      <family val="2"/>
    </font>
    <font>
      <b/>
      <sz val="8"/>
      <name val="Arial"/>
      <family val="2"/>
    </font>
    <font>
      <sz val="14"/>
      <color rgb="FF333333"/>
      <name val="Tahoma"/>
      <family val="2"/>
    </font>
    <font>
      <b/>
      <sz val="14"/>
      <color rgb="FF333333"/>
      <name val="Tahoma"/>
      <family val="2"/>
    </font>
  </fonts>
  <fills count="10">
    <fill>
      <patternFill/>
    </fill>
    <fill>
      <patternFill patternType="gray125"/>
    </fill>
    <fill>
      <patternFill patternType="solid">
        <fgColor indexed="60"/>
        <bgColor indexed="64"/>
      </patternFill>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s>
  <borders count="79">
    <border>
      <left/>
      <right/>
      <top/>
      <bottom/>
      <diagonal/>
    </border>
    <border>
      <left/>
      <right/>
      <top/>
      <bottom style="thin">
        <color indexed="58"/>
      </bottom>
    </border>
    <border>
      <left/>
      <right/>
      <top/>
      <bottom style="thin">
        <color indexed="23"/>
      </bottom>
    </border>
    <border>
      <left/>
      <right style="thin">
        <color indexed="23"/>
      </right>
      <top/>
      <bottom/>
    </border>
    <border>
      <left/>
      <right style="thin">
        <color indexed="23"/>
      </right>
      <top/>
      <bottom style="thin">
        <color indexed="23"/>
      </bottom>
    </border>
    <border>
      <left/>
      <right/>
      <top style="thin">
        <color indexed="23"/>
      </top>
      <bottom style="thin">
        <color indexed="23"/>
      </bottom>
    </border>
    <border>
      <left/>
      <right/>
      <top/>
      <bottom style="double">
        <color indexed="23"/>
      </bottom>
    </border>
    <border>
      <left style="thin">
        <color indexed="23"/>
      </left>
      <right/>
      <top/>
      <bottom style="thin">
        <color indexed="23"/>
      </bottom>
    </border>
    <border>
      <left style="thin">
        <color indexed="23"/>
      </left>
      <right/>
      <top/>
      <bottom/>
    </border>
    <border>
      <left/>
      <right/>
      <top style="thin">
        <color indexed="23"/>
      </top>
      <bottom/>
    </border>
    <border>
      <left/>
      <right style="thin">
        <color indexed="58"/>
      </right>
      <top/>
      <bottom/>
    </border>
    <border>
      <left/>
      <right style="thin">
        <color indexed="23"/>
      </right>
      <top style="thin">
        <color indexed="23"/>
      </top>
      <bottom/>
    </border>
    <border>
      <left style="thin">
        <color indexed="58"/>
      </left>
      <right/>
      <top style="thin">
        <color indexed="58"/>
      </top>
      <bottom/>
    </border>
    <border>
      <left/>
      <right/>
      <top style="thin">
        <color indexed="58"/>
      </top>
      <bottom/>
    </border>
    <border>
      <left/>
      <right style="thin">
        <color indexed="58"/>
      </right>
      <top style="thin">
        <color indexed="58"/>
      </top>
      <bottom/>
    </border>
    <border>
      <left style="thin">
        <color indexed="58"/>
      </left>
      <right/>
      <top/>
      <bottom/>
    </border>
    <border>
      <left style="thin">
        <color indexed="58"/>
      </left>
      <right/>
      <top/>
      <bottom style="thin">
        <color indexed="58"/>
      </bottom>
    </border>
    <border>
      <left/>
      <right style="thin">
        <color indexed="58"/>
      </right>
      <top/>
      <bottom style="thin">
        <color indexed="58"/>
      </bottom>
    </border>
    <border>
      <left/>
      <right/>
      <top style="thin">
        <color indexed="58"/>
      </top>
      <bottom style="thin">
        <color indexed="58"/>
      </bottom>
    </border>
    <border>
      <left/>
      <right style="thin">
        <color indexed="58"/>
      </right>
      <top style="thin">
        <color indexed="58"/>
      </top>
      <bottom style="thin">
        <color indexed="58"/>
      </bottom>
    </border>
    <border>
      <left/>
      <right/>
      <top style="thin">
        <color indexed="58"/>
      </top>
      <bottom style="medium">
        <color indexed="58"/>
      </bottom>
    </border>
    <border>
      <left/>
      <right style="medium">
        <color indexed="58"/>
      </right>
      <top/>
      <bottom/>
    </border>
    <border>
      <left style="thin">
        <color indexed="58"/>
      </left>
      <right style="thin">
        <color indexed="58"/>
      </right>
      <top style="thin">
        <color indexed="58"/>
      </top>
      <bottom/>
    </border>
    <border>
      <left style="thin">
        <color indexed="58"/>
      </left>
      <right style="thin">
        <color indexed="58"/>
      </right>
      <top/>
      <bottom/>
    </border>
    <border>
      <left style="thin">
        <color indexed="58"/>
      </left>
      <right/>
      <top style="thin">
        <color indexed="58"/>
      </top>
      <bottom style="thin">
        <color indexed="58"/>
      </bottom>
    </border>
    <border>
      <left style="thin">
        <color indexed="58"/>
      </left>
      <right style="thin">
        <color indexed="58"/>
      </right>
      <top style="thin">
        <color indexed="58"/>
      </top>
      <bottom style="thin">
        <color indexed="58"/>
      </bottom>
    </border>
    <border>
      <left/>
      <right/>
      <top/>
      <bottom style="medium">
        <color indexed="58"/>
      </bottom>
    </border>
    <border>
      <left/>
      <right style="medium">
        <color indexed="58"/>
      </right>
      <top/>
      <bottom style="medium">
        <color indexed="58"/>
      </bottom>
    </border>
    <border>
      <left style="medium">
        <color indexed="58"/>
      </left>
      <right/>
      <top style="medium">
        <color indexed="58"/>
      </top>
      <bottom/>
    </border>
    <border>
      <left style="medium">
        <color indexed="58"/>
      </left>
      <right/>
      <top/>
      <bottom/>
    </border>
    <border>
      <left style="medium">
        <color indexed="58"/>
      </left>
      <right/>
      <top/>
      <bottom style="medium">
        <color indexed="58"/>
      </bottom>
    </border>
    <border>
      <left style="thin">
        <color indexed="58"/>
      </left>
      <right style="thin">
        <color indexed="58"/>
      </right>
      <top/>
      <bottom style="thin">
        <color indexed="58"/>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top style="thin">
        <color indexed="23"/>
      </top>
      <bottom/>
    </border>
    <border>
      <left style="thin">
        <color indexed="23"/>
      </left>
      <right style="thin">
        <color indexed="23"/>
      </right>
      <top style="thin">
        <color indexed="23"/>
      </top>
      <bottom/>
    </border>
    <border>
      <left style="thin">
        <color indexed="23"/>
      </left>
      <right style="thin">
        <color indexed="23"/>
      </right>
      <top/>
      <bottom style="thin">
        <color indexed="23"/>
      </bottom>
    </border>
    <border>
      <left/>
      <right/>
      <top/>
      <bottom style="medium">
        <color indexed="23"/>
      </bottom>
    </border>
    <border>
      <left/>
      <right style="medium">
        <color indexed="23"/>
      </right>
      <top/>
      <bottom/>
    </border>
    <border>
      <left/>
      <right style="medium">
        <color indexed="23"/>
      </right>
      <top style="medium">
        <color indexed="23"/>
      </top>
      <bottom/>
    </border>
    <border>
      <left/>
      <right style="medium">
        <color indexed="23"/>
      </right>
      <top/>
      <bottom style="thin">
        <color indexed="23"/>
      </bottom>
    </border>
    <border>
      <left style="thin">
        <color indexed="23"/>
      </left>
      <right/>
      <top/>
      <bottom style="medium">
        <color indexed="23"/>
      </bottom>
    </border>
    <border>
      <left/>
      <right style="medium">
        <color indexed="23"/>
      </right>
      <top/>
      <bottom style="medium">
        <color indexed="23"/>
      </bottom>
    </border>
    <border>
      <left style="thin">
        <color indexed="23"/>
      </left>
      <right style="medium">
        <color indexed="23"/>
      </right>
      <top style="thin">
        <color indexed="23"/>
      </top>
      <bottom style="thin">
        <color indexed="23"/>
      </bottom>
    </border>
    <border>
      <left/>
      <right style="medium">
        <color indexed="23"/>
      </right>
      <top style="thin">
        <color indexed="23"/>
      </top>
      <bottom style="thin">
        <color indexed="23"/>
      </bottom>
    </border>
    <border>
      <left style="thin"/>
      <right/>
      <top/>
      <bottom/>
    </border>
    <border>
      <left style="thin"/>
      <right/>
      <top/>
      <bottom style="thin">
        <color indexed="23"/>
      </bottom>
    </border>
    <border>
      <left/>
      <right style="thin">
        <color indexed="23"/>
      </right>
      <top style="thin">
        <color indexed="23"/>
      </top>
      <bottom style="thin">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right style="medium">
        <color indexed="23"/>
      </right>
      <top style="thin">
        <color indexed="23"/>
      </top>
      <bottom/>
    </border>
    <border>
      <left style="thin">
        <color indexed="23"/>
      </left>
      <right style="thin"/>
      <top/>
      <bottom/>
    </border>
    <border>
      <left style="medium">
        <color indexed="23"/>
      </left>
      <right/>
      <top/>
      <bottom style="medium">
        <color indexed="23"/>
      </bottom>
    </border>
    <border>
      <left style="medium">
        <color indexed="23"/>
      </left>
      <right style="medium">
        <color indexed="23"/>
      </right>
      <top style="thin">
        <color indexed="23"/>
      </top>
      <bottom style="thin">
        <color indexed="23"/>
      </bottom>
    </border>
    <border>
      <left/>
      <right style="thin"/>
      <top/>
      <bottom/>
    </border>
    <border>
      <left style="thin">
        <color indexed="23"/>
      </left>
      <right style="thin">
        <color indexed="23"/>
      </right>
      <top/>
      <bottom/>
    </border>
    <border>
      <left/>
      <right style="thin">
        <color indexed="23"/>
      </right>
      <top/>
      <bottom style="double">
        <color indexed="23"/>
      </bottom>
    </border>
    <border>
      <left/>
      <right/>
      <top style="double">
        <color indexed="23"/>
      </top>
      <bottom/>
    </border>
    <border>
      <left/>
      <right style="thin"/>
      <top/>
      <bottom style="thin">
        <color indexed="23"/>
      </bottom>
    </border>
    <border>
      <left/>
      <right/>
      <top style="thin">
        <color indexed="58"/>
      </top>
      <bottom style="double">
        <color indexed="58"/>
      </bottom>
    </border>
    <border>
      <left/>
      <right/>
      <top style="double">
        <color indexed="58"/>
      </top>
      <bottom style="thin">
        <color indexed="23"/>
      </bottom>
    </border>
    <border>
      <left style="thin">
        <color indexed="23"/>
      </left>
      <right style="thin">
        <color indexed="23"/>
      </right>
      <top/>
      <bottom style="double">
        <color indexed="23"/>
      </bottom>
    </border>
    <border>
      <left style="thin"/>
      <right/>
      <top/>
      <bottom style="thin">
        <color indexed="58"/>
      </bottom>
    </border>
    <border>
      <left style="medium">
        <color indexed="58"/>
      </left>
      <right style="medium">
        <color indexed="58"/>
      </right>
      <top style="medium">
        <color indexed="58"/>
      </top>
      <bottom/>
    </border>
    <border>
      <left style="thin">
        <color indexed="23"/>
      </left>
      <right style="medium">
        <color indexed="23"/>
      </right>
      <top/>
      <bottom/>
    </border>
    <border>
      <left/>
      <right/>
      <top style="medium">
        <color indexed="58"/>
      </top>
      <bottom/>
    </border>
    <border>
      <left style="medium">
        <color indexed="58"/>
      </left>
      <right style="thin">
        <color indexed="58"/>
      </right>
      <top/>
      <bottom/>
    </border>
    <border>
      <left style="medium">
        <color indexed="58"/>
      </left>
      <right style="medium">
        <color indexed="58"/>
      </right>
      <top/>
      <bottom/>
    </border>
    <border>
      <left style="medium">
        <color indexed="58"/>
      </left>
      <right style="medium">
        <color indexed="23"/>
      </right>
      <top/>
      <bottom/>
    </border>
    <border>
      <left style="medium">
        <color indexed="58"/>
      </left>
      <right style="thin">
        <color indexed="23"/>
      </right>
      <top/>
      <bottom/>
    </border>
    <border>
      <left/>
      <right style="thin">
        <color indexed="55"/>
      </right>
      <top/>
      <bottom/>
    </border>
    <border>
      <left style="thin">
        <color indexed="55"/>
      </left>
      <right style="medium">
        <color indexed="58"/>
      </right>
      <top/>
      <bottom/>
    </border>
    <border>
      <left style="thin">
        <color indexed="58"/>
      </left>
      <right style="thin">
        <color indexed="55"/>
      </right>
      <top/>
      <bottom/>
    </border>
    <border>
      <left style="thin">
        <color indexed="55"/>
      </left>
      <right style="thin">
        <color indexed="55"/>
      </right>
      <top/>
      <bottom/>
    </border>
    <border>
      <left style="thin"/>
      <right/>
      <top style="thin">
        <color indexed="55"/>
      </top>
      <bottom/>
    </border>
    <border>
      <left style="thin">
        <color indexed="58"/>
      </left>
      <right/>
      <top/>
      <bottom style="medium">
        <color indexed="58"/>
      </bottom>
    </border>
    <border>
      <left/>
      <right style="medium">
        <color indexed="58"/>
      </right>
      <top style="thin">
        <color indexed="58"/>
      </top>
      <bottom style="thin">
        <color indexed="58"/>
      </bottom>
    </border>
    <border>
      <left style="thin">
        <color indexed="58"/>
      </left>
      <right/>
      <top style="thin">
        <color indexed="23"/>
      </top>
      <bottom style="thin">
        <color indexed="23"/>
      </bottom>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0" fontId="3" fillId="0" borderId="0" applyNumberFormat="0" applyFill="0" applyBorder="0">
      <alignment/>
      <protection locked="0"/>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cellStyleXfs>
  <cellXfs count="782">
    <xf numFmtId="0" fontId="0" fillId="0" borderId="0" xfId="0"/>
    <xf numFmtId="0" fontId="11" fillId="5" borderId="0" xfId="46" applyFont="1" applyFill="1">
      <alignment/>
      <protection/>
    </xf>
    <xf numFmtId="0" fontId="35" fillId="5" borderId="0" xfId="46" applyFont="1" applyFill="1">
      <alignment/>
      <protection/>
    </xf>
    <xf numFmtId="0" fontId="9" fillId="5" borderId="0" xfId="46" applyFont="1" applyFill="1">
      <alignment/>
      <protection/>
    </xf>
    <xf numFmtId="0" fontId="7" fillId="5" borderId="0" xfId="46" applyFont="1" applyFill="1">
      <alignment/>
      <protection/>
    </xf>
    <xf numFmtId="0" fontId="36" fillId="5" borderId="0" xfId="46" applyFont="1" applyFill="1">
      <alignment/>
      <protection/>
    </xf>
    <xf numFmtId="0" fontId="37" fillId="5" borderId="0" xfId="46" applyFont="1" applyFill="1">
      <alignment/>
      <protection/>
    </xf>
    <xf numFmtId="0" fontId="17" fillId="5" borderId="0" xfId="46" applyFont="1" applyFill="1">
      <alignment/>
      <protection/>
    </xf>
    <xf numFmtId="0" fontId="15" fillId="5" borderId="0" xfId="46" applyFont="1" applyFill="1">
      <alignment/>
      <protection/>
    </xf>
    <xf numFmtId="0" fontId="23" fillId="5" borderId="0" xfId="46" applyFont="1" applyFill="1">
      <alignment/>
      <protection/>
    </xf>
    <xf numFmtId="0" fontId="11" fillId="5" borderId="0" xfId="46" applyFont="1" applyFill="1" applyAlignment="1">
      <alignment vertical="center" wrapText="1"/>
      <protection/>
    </xf>
    <xf numFmtId="0" fontId="40" fillId="5" borderId="0" xfId="46" applyFont="1" applyFill="1">
      <alignment/>
      <protection/>
    </xf>
    <xf numFmtId="0" fontId="5" fillId="5" borderId="0" xfId="46" applyFont="1" applyFill="1">
      <alignment/>
      <protection/>
    </xf>
    <xf numFmtId="0" fontId="11" fillId="5" borderId="0" xfId="46" applyFont="1" applyFill="1" applyBorder="1">
      <alignment/>
      <protection/>
    </xf>
    <xf numFmtId="0" fontId="11" fillId="5" borderId="0" xfId="0" applyFont="1" applyFill="1" applyAlignment="1">
      <alignment horizontal="left" vertical="center"/>
    </xf>
    <xf numFmtId="0" fontId="11" fillId="5" borderId="0" xfId="47" applyFont="1" applyFill="1" applyAlignment="1">
      <alignment/>
      <protection/>
    </xf>
    <xf numFmtId="0" fontId="10" fillId="5" borderId="1" xfId="46" applyFont="1" applyFill="1" applyBorder="1">
      <alignment/>
      <protection/>
    </xf>
    <xf numFmtId="0" fontId="8" fillId="5" borderId="1" xfId="46" applyFont="1" applyFill="1" applyBorder="1">
      <alignment/>
      <protection/>
    </xf>
    <xf numFmtId="0" fontId="28" fillId="5" borderId="0" xfId="46" applyFont="1" applyFill="1">
      <alignment/>
      <protection/>
    </xf>
    <xf numFmtId="0" fontId="42" fillId="5" borderId="0" xfId="44" applyFont="1" applyFill="1" applyAlignment="1" applyProtection="1">
      <alignment/>
      <protection/>
    </xf>
    <xf numFmtId="0" fontId="5" fillId="5" borderId="0" xfId="0" applyFont="1" applyFill="1"/>
    <xf numFmtId="0" fontId="7" fillId="5" borderId="0" xfId="0" applyFont="1" applyFill="1" applyBorder="1"/>
    <xf numFmtId="0" fontId="17" fillId="5" borderId="0" xfId="0" applyFont="1" applyFill="1"/>
    <xf numFmtId="0" fontId="11" fillId="5" borderId="0" xfId="0" applyFont="1" applyFill="1"/>
    <xf numFmtId="0" fontId="41" fillId="5" borderId="0" xfId="0" applyFont="1" applyFill="1"/>
    <xf numFmtId="0" fontId="43" fillId="5" borderId="0" xfId="0" applyFont="1" applyFill="1" applyAlignment="1">
      <alignment wrapText="1"/>
    </xf>
    <xf numFmtId="0" fontId="7" fillId="5" borderId="0" xfId="0" applyFont="1" applyFill="1" applyAlignment="1">
      <alignment wrapText="1"/>
    </xf>
    <xf numFmtId="0" fontId="11" fillId="5" borderId="0" xfId="0" applyFont="1" applyFill="1" applyAlignment="1">
      <alignment vertical="top"/>
    </xf>
    <xf numFmtId="0" fontId="17" fillId="5" borderId="0" xfId="0" applyFont="1" applyFill="1" applyAlignment="1">
      <alignment vertical="top"/>
    </xf>
    <xf numFmtId="0" fontId="11" fillId="5" borderId="0" xfId="0" applyFont="1" applyFill="1" applyAlignment="1">
      <alignment horizontal="center" vertical="top"/>
    </xf>
    <xf numFmtId="0" fontId="7" fillId="5" borderId="0" xfId="0" applyFont="1" applyFill="1"/>
    <xf numFmtId="0" fontId="7" fillId="5" borderId="0" xfId="0" applyFont="1" applyFill="1" applyAlignment="1">
      <alignment horizontal="center" vertical="top"/>
    </xf>
    <xf numFmtId="0" fontId="7" fillId="5" borderId="0" xfId="0" applyFont="1" applyFill="1" applyAlignment="1">
      <alignment horizontal="left" vertical="top" wrapText="1"/>
    </xf>
    <xf numFmtId="0" fontId="11" fillId="5" borderId="0" xfId="0" applyFont="1" applyFill="1" applyAlignment="1">
      <alignment horizontal="center"/>
    </xf>
    <xf numFmtId="0" fontId="6" fillId="5" borderId="0" xfId="0" applyFont="1" applyFill="1" applyAlignment="1">
      <alignment horizontal="center"/>
    </xf>
    <xf numFmtId="0" fontId="6" fillId="5" borderId="0" xfId="0" applyFont="1" applyFill="1" applyAlignment="1">
      <alignment horizontal="center" vertical="top"/>
    </xf>
    <xf numFmtId="0" fontId="7" fillId="5" borderId="1" xfId="0" applyFont="1" applyFill="1" applyBorder="1"/>
    <xf numFmtId="0" fontId="16" fillId="5" borderId="0" xfId="48" applyFont="1" applyFill="1" applyBorder="1" applyProtection="1">
      <alignment/>
      <protection/>
    </xf>
    <xf numFmtId="0" fontId="11" fillId="9" borderId="0" xfId="49" applyFont="1" applyFill="1" applyAlignment="1" applyProtection="1">
      <alignment/>
      <protection locked="0"/>
    </xf>
    <xf numFmtId="165" fontId="11" fillId="9" borderId="0" xfId="49" applyNumberFormat="1" applyFont="1" applyFill="1" applyAlignment="1" applyProtection="1">
      <alignment horizontal="center"/>
      <protection locked="0"/>
    </xf>
    <xf numFmtId="2" fontId="11" fillId="9" borderId="0" xfId="49" applyNumberFormat="1" applyFont="1" applyFill="1" applyAlignment="1" applyProtection="1">
      <alignment horizontal="right"/>
      <protection locked="0"/>
    </xf>
    <xf numFmtId="0" fontId="11" fillId="5" borderId="0" xfId="49" applyFont="1" applyFill="1" applyProtection="1">
      <alignment/>
      <protection/>
    </xf>
    <xf numFmtId="0" fontId="25" fillId="5" borderId="0" xfId="49" applyFont="1" applyFill="1" applyAlignment="1" applyProtection="1">
      <alignment horizontal="center"/>
      <protection/>
    </xf>
    <xf numFmtId="0" fontId="28" fillId="5" borderId="0" xfId="49" applyFont="1" applyFill="1" applyAlignment="1" applyProtection="1">
      <alignment horizontal="center"/>
      <protection/>
    </xf>
    <xf numFmtId="0" fontId="11" fillId="5" borderId="0" xfId="49" applyFont="1" applyFill="1" applyBorder="1" applyProtection="1">
      <alignment/>
      <protection/>
    </xf>
    <xf numFmtId="0" fontId="7" fillId="2" borderId="0" xfId="49" applyFont="1" applyFill="1" applyProtection="1">
      <alignment/>
      <protection/>
    </xf>
    <xf numFmtId="0" fontId="41" fillId="2" borderId="0" xfId="49" applyFont="1" applyFill="1" applyProtection="1">
      <alignment/>
      <protection/>
    </xf>
    <xf numFmtId="0" fontId="41" fillId="2" borderId="0" xfId="49" applyFont="1" applyFill="1" applyBorder="1" applyAlignment="1" applyProtection="1">
      <alignment horizontal="center"/>
      <protection/>
    </xf>
    <xf numFmtId="0" fontId="41" fillId="2" borderId="0" xfId="49" applyFont="1" applyFill="1" applyAlignment="1" applyProtection="1">
      <alignment horizontal="center"/>
      <protection/>
    </xf>
    <xf numFmtId="0" fontId="44" fillId="2" borderId="0" xfId="49" applyFont="1" applyFill="1" applyAlignment="1" applyProtection="1">
      <alignment horizontal="center"/>
      <protection/>
    </xf>
    <xf numFmtId="0" fontId="41" fillId="2" borderId="0" xfId="49" applyFont="1" applyFill="1" applyAlignment="1" applyProtection="1">
      <alignment horizontal="center" vertical="center"/>
      <protection/>
    </xf>
    <xf numFmtId="0" fontId="11" fillId="5" borderId="2" xfId="49" applyFont="1" applyFill="1" applyBorder="1" applyProtection="1">
      <alignment/>
      <protection/>
    </xf>
    <xf numFmtId="0" fontId="7" fillId="2" borderId="2" xfId="49" applyFont="1" applyFill="1" applyBorder="1" applyProtection="1">
      <alignment/>
      <protection/>
    </xf>
    <xf numFmtId="0" fontId="41" fillId="2" borderId="3" xfId="49" applyFont="1" applyFill="1" applyBorder="1" applyProtection="1">
      <alignment/>
      <protection/>
    </xf>
    <xf numFmtId="0" fontId="41" fillId="2" borderId="3" xfId="49" applyFont="1" applyFill="1" applyBorder="1" applyAlignment="1" applyProtection="1">
      <alignment horizontal="center"/>
      <protection/>
    </xf>
    <xf numFmtId="0" fontId="7" fillId="2" borderId="4" xfId="49" applyFont="1" applyFill="1" applyBorder="1" applyProtection="1">
      <alignment/>
      <protection/>
    </xf>
    <xf numFmtId="0" fontId="11" fillId="5" borderId="5" xfId="49" applyFont="1" applyFill="1" applyBorder="1" applyProtection="1">
      <alignment/>
      <protection/>
    </xf>
    <xf numFmtId="0" fontId="11" fillId="5" borderId="3" xfId="49" applyFont="1" applyFill="1" applyBorder="1" applyProtection="1">
      <alignment/>
      <protection/>
    </xf>
    <xf numFmtId="0" fontId="29" fillId="5" borderId="3" xfId="49" applyFont="1" applyFill="1" applyBorder="1" applyAlignment="1" applyProtection="1">
      <alignment horizontal="center"/>
      <protection/>
    </xf>
    <xf numFmtId="0" fontId="29" fillId="5" borderId="0" xfId="49" applyFont="1" applyFill="1" applyAlignment="1" applyProtection="1">
      <alignment horizontal="center"/>
      <protection/>
    </xf>
    <xf numFmtId="0" fontId="11" fillId="5" borderId="0" xfId="49" applyFont="1" applyFill="1" applyAlignment="1" applyProtection="1">
      <alignment horizontal="right"/>
      <protection/>
    </xf>
    <xf numFmtId="0" fontId="11" fillId="5" borderId="6" xfId="49" applyFont="1" applyFill="1" applyBorder="1" applyProtection="1">
      <alignment/>
      <protection/>
    </xf>
    <xf numFmtId="0" fontId="17" fillId="5" borderId="0" xfId="49" applyFont="1" applyFill="1" applyAlignment="1" applyProtection="1">
      <alignment horizontal="right"/>
      <protection/>
    </xf>
    <xf numFmtId="168" fontId="11" fillId="5" borderId="0" xfId="49" applyNumberFormat="1" applyFont="1" applyFill="1" applyProtection="1">
      <alignment/>
      <protection/>
    </xf>
    <xf numFmtId="165" fontId="11" fillId="5" borderId="0" xfId="49" applyNumberFormat="1" applyFont="1" applyFill="1" applyAlignment="1" applyProtection="1">
      <alignment horizontal="center"/>
      <protection/>
    </xf>
    <xf numFmtId="0" fontId="7" fillId="2" borderId="7" xfId="49" applyFont="1" applyFill="1" applyBorder="1" applyProtection="1">
      <alignment/>
      <protection/>
    </xf>
    <xf numFmtId="0" fontId="11" fillId="5" borderId="8" xfId="49" applyFont="1" applyFill="1" applyBorder="1" applyProtection="1">
      <alignment/>
      <protection/>
    </xf>
    <xf numFmtId="0" fontId="23" fillId="5" borderId="8" xfId="49" applyFont="1" applyFill="1" applyBorder="1" applyAlignment="1" applyProtection="1">
      <alignment horizontal="center"/>
      <protection/>
    </xf>
    <xf numFmtId="0" fontId="7" fillId="2" borderId="9" xfId="49" applyFont="1" applyFill="1" applyBorder="1" applyProtection="1">
      <alignment/>
      <protection/>
    </xf>
    <xf numFmtId="0" fontId="11" fillId="5" borderId="7" xfId="49" applyFont="1" applyFill="1" applyBorder="1" applyProtection="1">
      <alignment/>
      <protection/>
    </xf>
    <xf numFmtId="0" fontId="11" fillId="5" borderId="0" xfId="49" applyFont="1" applyFill="1" applyAlignment="1" applyProtection="1">
      <alignment horizontal="center"/>
      <protection/>
    </xf>
    <xf numFmtId="169" fontId="38" fillId="5" borderId="0" xfId="49" applyNumberFormat="1" applyFont="1" applyFill="1" applyProtection="1">
      <alignment/>
      <protection/>
    </xf>
    <xf numFmtId="0" fontId="11" fillId="5" borderId="0" xfId="47" applyFont="1" applyFill="1" applyProtection="1">
      <alignment/>
      <protection/>
    </xf>
    <xf numFmtId="0" fontId="12" fillId="5" borderId="0" xfId="47" applyFont="1" applyFill="1" applyAlignment="1" applyProtection="1">
      <alignment horizontal="centerContinuous"/>
      <protection/>
    </xf>
    <xf numFmtId="0" fontId="13" fillId="5" borderId="0" xfId="47" applyFont="1" applyFill="1" applyAlignment="1" applyProtection="1">
      <alignment horizontal="centerContinuous"/>
      <protection/>
    </xf>
    <xf numFmtId="0" fontId="11" fillId="5" borderId="0" xfId="47" applyFont="1" applyFill="1" applyAlignment="1" applyProtection="1">
      <alignment horizontal="centerContinuous"/>
      <protection/>
    </xf>
    <xf numFmtId="0" fontId="13" fillId="5" borderId="0" xfId="47" applyFont="1" applyFill="1" applyAlignment="1" applyProtection="1">
      <alignment horizontal="center"/>
      <protection/>
    </xf>
    <xf numFmtId="0" fontId="13" fillId="5" borderId="0" xfId="47" applyFont="1" applyFill="1" applyProtection="1">
      <alignment/>
      <protection/>
    </xf>
    <xf numFmtId="0" fontId="11" fillId="5" borderId="0" xfId="47" applyFont="1" applyFill="1" applyBorder="1" applyProtection="1">
      <alignment/>
      <protection/>
    </xf>
    <xf numFmtId="0" fontId="15" fillId="5" borderId="0" xfId="47" applyFont="1" applyFill="1" applyBorder="1" applyProtection="1">
      <alignment/>
      <protection/>
    </xf>
    <xf numFmtId="0" fontId="14" fillId="5" borderId="0" xfId="47" applyFont="1" applyFill="1" applyBorder="1" applyProtection="1">
      <alignment/>
      <protection/>
    </xf>
    <xf numFmtId="0" fontId="15" fillId="5" borderId="0" xfId="47" applyFont="1" applyFill="1" applyBorder="1" applyAlignment="1" applyProtection="1">
      <alignment horizontal="left"/>
      <protection/>
    </xf>
    <xf numFmtId="0" fontId="15" fillId="5" borderId="0" xfId="47" applyFont="1" applyFill="1" applyBorder="1" applyAlignment="1" applyProtection="1">
      <alignment horizontal="center"/>
      <protection/>
    </xf>
    <xf numFmtId="0" fontId="16" fillId="5" borderId="0" xfId="47" applyFont="1" applyFill="1" applyProtection="1">
      <alignment/>
      <protection/>
    </xf>
    <xf numFmtId="0" fontId="15" fillId="5" borderId="0" xfId="47" applyFont="1" applyFill="1" applyBorder="1" applyAlignment="1" applyProtection="1">
      <alignment horizontal="centerContinuous"/>
      <protection/>
    </xf>
    <xf numFmtId="0" fontId="16" fillId="5" borderId="0" xfId="47" applyFont="1" applyFill="1" applyBorder="1" applyAlignment="1" applyProtection="1">
      <alignment horizontal="centerContinuous"/>
      <protection/>
    </xf>
    <xf numFmtId="0" fontId="17" fillId="5" borderId="0" xfId="47" applyFont="1" applyFill="1" applyBorder="1" applyAlignment="1" applyProtection="1">
      <alignment horizontal="center"/>
      <protection/>
    </xf>
    <xf numFmtId="0" fontId="11" fillId="5" borderId="0" xfId="47" applyFont="1" applyFill="1" applyBorder="1" applyAlignment="1" applyProtection="1">
      <alignment horizontal="center"/>
      <protection/>
    </xf>
    <xf numFmtId="0" fontId="16" fillId="5" borderId="0" xfId="47" applyFont="1" applyFill="1" applyBorder="1" applyAlignment="1" applyProtection="1">
      <alignment horizontal="right"/>
      <protection/>
    </xf>
    <xf numFmtId="0" fontId="16" fillId="5" borderId="0" xfId="47" applyFont="1" applyFill="1" applyBorder="1" applyAlignment="1" applyProtection="1">
      <alignment horizontal="center"/>
      <protection/>
    </xf>
    <xf numFmtId="167" fontId="11" fillId="5" borderId="0" xfId="47" applyNumberFormat="1" applyFont="1" applyFill="1" applyProtection="1">
      <alignment/>
      <protection/>
    </xf>
    <xf numFmtId="165" fontId="11" fillId="5" borderId="0" xfId="47" applyNumberFormat="1" applyFont="1" applyFill="1" applyAlignment="1" applyProtection="1">
      <alignment/>
      <protection/>
    </xf>
    <xf numFmtId="165" fontId="16" fillId="5" borderId="0" xfId="47" applyNumberFormat="1" applyFont="1" applyFill="1" applyBorder="1" applyAlignment="1" applyProtection="1">
      <alignment horizontal="center"/>
      <protection/>
    </xf>
    <xf numFmtId="0" fontId="15" fillId="5" borderId="0" xfId="47" applyFont="1" applyFill="1" applyBorder="1" applyAlignment="1" applyProtection="1">
      <alignment/>
      <protection/>
    </xf>
    <xf numFmtId="0" fontId="14" fillId="5" borderId="0" xfId="47" applyFont="1" applyFill="1" applyBorder="1" applyAlignment="1" applyProtection="1">
      <alignment/>
      <protection/>
    </xf>
    <xf numFmtId="0" fontId="14" fillId="5" borderId="0" xfId="47" applyFont="1" applyFill="1" applyBorder="1" applyAlignment="1" applyProtection="1">
      <alignment horizontal="left"/>
      <protection/>
    </xf>
    <xf numFmtId="164" fontId="13" fillId="5" borderId="0" xfId="47" applyNumberFormat="1" applyFont="1" applyFill="1" applyBorder="1" applyAlignment="1" applyProtection="1">
      <alignment horizontal="center"/>
      <protection/>
    </xf>
    <xf numFmtId="0" fontId="16" fillId="5" borderId="0" xfId="47" applyFont="1" applyFill="1" applyBorder="1" applyProtection="1">
      <alignment/>
      <protection/>
    </xf>
    <xf numFmtId="2" fontId="13" fillId="5" borderId="0" xfId="47" applyNumberFormat="1" applyFont="1" applyFill="1" applyBorder="1" applyProtection="1">
      <alignment/>
      <protection/>
    </xf>
    <xf numFmtId="0" fontId="16" fillId="5" borderId="0" xfId="48" applyFont="1" applyFill="1" applyBorder="1" applyAlignment="1" applyProtection="1">
      <alignment horizontal="center"/>
      <protection/>
    </xf>
    <xf numFmtId="2" fontId="21" fillId="5" borderId="0" xfId="39" applyNumberFormat="1" applyFont="1" applyFill="1" applyBorder="1" applyAlignment="1" applyProtection="1">
      <alignment horizontal="center"/>
      <protection/>
    </xf>
    <xf numFmtId="2" fontId="16" fillId="5" borderId="10" xfId="39" applyNumberFormat="1" applyFont="1" applyFill="1" applyBorder="1" applyAlignment="1" applyProtection="1">
      <alignment horizontal="center"/>
      <protection/>
    </xf>
    <xf numFmtId="0" fontId="18" fillId="5" borderId="0" xfId="48" applyFont="1" applyFill="1" applyBorder="1" applyProtection="1">
      <alignment/>
      <protection/>
    </xf>
    <xf numFmtId="2" fontId="16" fillId="5" borderId="0" xfId="47" applyNumberFormat="1" applyFont="1" applyFill="1" applyProtection="1">
      <alignment/>
      <protection/>
    </xf>
    <xf numFmtId="2" fontId="16" fillId="5" borderId="0" xfId="47" applyNumberFormat="1" applyFont="1" applyFill="1" applyBorder="1" applyProtection="1">
      <alignment/>
      <protection/>
    </xf>
    <xf numFmtId="166" fontId="13" fillId="5" borderId="0" xfId="47" applyNumberFormat="1" applyFont="1" applyFill="1" applyBorder="1" applyProtection="1">
      <alignment/>
      <protection/>
    </xf>
    <xf numFmtId="166" fontId="13" fillId="5" borderId="0" xfId="47" applyNumberFormat="1" applyFont="1" applyFill="1" applyBorder="1" applyAlignment="1" applyProtection="1">
      <alignment horizontal="right"/>
      <protection/>
    </xf>
    <xf numFmtId="0" fontId="20" fillId="5" borderId="0" xfId="47" applyFont="1" applyFill="1" applyBorder="1" applyProtection="1">
      <alignment/>
      <protection/>
    </xf>
    <xf numFmtId="0" fontId="23" fillId="5" borderId="0" xfId="47" applyFont="1" applyFill="1" applyProtection="1">
      <alignment/>
      <protection/>
    </xf>
    <xf numFmtId="0" fontId="23" fillId="5" borderId="0" xfId="47" applyFont="1" applyFill="1" applyBorder="1" applyProtection="1">
      <alignment/>
      <protection/>
    </xf>
    <xf numFmtId="0" fontId="11" fillId="5" borderId="0" xfId="48" applyFont="1" applyFill="1" applyProtection="1">
      <alignment/>
      <protection/>
    </xf>
    <xf numFmtId="0" fontId="24" fillId="5" borderId="0" xfId="48" applyFont="1" applyFill="1" applyAlignment="1" applyProtection="1">
      <alignment horizontal="centerContinuous"/>
      <protection/>
    </xf>
    <xf numFmtId="0" fontId="7" fillId="2" borderId="9" xfId="49" applyFont="1" applyFill="1" applyBorder="1" applyAlignment="1" applyProtection="1">
      <alignment horizontal="center" vertical="center" wrapText="1"/>
      <protection/>
    </xf>
    <xf numFmtId="0" fontId="7" fillId="2" borderId="0" xfId="49" applyFont="1" applyFill="1" applyBorder="1" applyAlignment="1" applyProtection="1">
      <alignment horizontal="center" vertical="center" wrapText="1"/>
      <protection/>
    </xf>
    <xf numFmtId="0" fontId="7" fillId="2" borderId="11" xfId="49" applyFont="1" applyFill="1" applyBorder="1" applyAlignment="1" applyProtection="1">
      <alignment horizontal="center" vertical="center" wrapText="1"/>
      <protection/>
    </xf>
    <xf numFmtId="0" fontId="7" fillId="2" borderId="3" xfId="49" applyFont="1" applyFill="1" applyBorder="1" applyAlignment="1" applyProtection="1">
      <alignment horizontal="center" vertical="center" wrapText="1"/>
      <protection/>
    </xf>
    <xf numFmtId="0" fontId="13" fillId="5" borderId="0" xfId="48" applyFont="1" applyFill="1" applyAlignment="1" applyProtection="1">
      <alignment horizontal="centerContinuous"/>
      <protection/>
    </xf>
    <xf numFmtId="0" fontId="11" fillId="5" borderId="0" xfId="48" applyFont="1" applyFill="1" applyAlignment="1" applyProtection="1">
      <alignment horizontal="centerContinuous"/>
      <protection/>
    </xf>
    <xf numFmtId="0" fontId="13" fillId="5" borderId="0" xfId="48" applyFont="1" applyFill="1" applyAlignment="1" applyProtection="1">
      <alignment horizontal="center"/>
      <protection/>
    </xf>
    <xf numFmtId="0" fontId="11" fillId="5" borderId="12" xfId="48" applyFont="1" applyFill="1" applyBorder="1" applyProtection="1">
      <alignment/>
      <protection/>
    </xf>
    <xf numFmtId="0" fontId="11" fillId="5" borderId="13" xfId="48" applyFont="1" applyFill="1" applyBorder="1" applyProtection="1">
      <alignment/>
      <protection/>
    </xf>
    <xf numFmtId="0" fontId="11" fillId="5" borderId="14" xfId="48" applyFont="1" applyFill="1" applyBorder="1" applyProtection="1">
      <alignment/>
      <protection/>
    </xf>
    <xf numFmtId="0" fontId="11" fillId="5" borderId="0" xfId="48" applyFont="1" applyFill="1" applyBorder="1" applyProtection="1">
      <alignment/>
      <protection/>
    </xf>
    <xf numFmtId="0" fontId="11" fillId="5" borderId="15" xfId="48" applyFont="1" applyFill="1" applyBorder="1" applyProtection="1">
      <alignment/>
      <protection/>
    </xf>
    <xf numFmtId="0" fontId="15" fillId="5" borderId="0" xfId="48" applyFont="1" applyFill="1" applyBorder="1" applyProtection="1">
      <alignment/>
      <protection/>
    </xf>
    <xf numFmtId="0" fontId="11" fillId="5" borderId="16" xfId="48" applyFont="1" applyFill="1" applyBorder="1" applyProtection="1">
      <alignment/>
      <protection/>
    </xf>
    <xf numFmtId="0" fontId="11" fillId="5" borderId="1" xfId="48" applyFont="1" applyFill="1" applyBorder="1" applyProtection="1">
      <alignment/>
      <protection/>
    </xf>
    <xf numFmtId="0" fontId="11" fillId="5" borderId="17" xfId="48" applyFont="1" applyFill="1" applyBorder="1" applyProtection="1">
      <alignment/>
      <protection/>
    </xf>
    <xf numFmtId="0" fontId="15" fillId="5" borderId="0" xfId="48" applyFont="1" applyFill="1" applyBorder="1" applyAlignment="1" applyProtection="1">
      <alignment horizontal="center"/>
      <protection/>
    </xf>
    <xf numFmtId="0" fontId="15" fillId="5" borderId="0" xfId="48" applyFont="1" applyFill="1" applyBorder="1" applyAlignment="1" applyProtection="1">
      <alignment horizontal="centerContinuous"/>
      <protection/>
    </xf>
    <xf numFmtId="0" fontId="16" fillId="5" borderId="0" xfId="48" applyFont="1" applyFill="1" applyBorder="1" applyAlignment="1" applyProtection="1">
      <alignment horizontal="centerContinuous"/>
      <protection/>
    </xf>
    <xf numFmtId="0" fontId="11" fillId="5" borderId="10" xfId="48" applyFont="1" applyFill="1" applyBorder="1" applyProtection="1">
      <alignment/>
      <protection/>
    </xf>
    <xf numFmtId="0" fontId="17" fillId="5" borderId="1" xfId="48" applyFont="1" applyFill="1" applyBorder="1" applyAlignment="1" applyProtection="1">
      <alignment horizontal="center"/>
      <protection/>
    </xf>
    <xf numFmtId="0" fontId="17" fillId="5" borderId="0" xfId="48" applyFont="1" applyFill="1" applyBorder="1" applyAlignment="1" applyProtection="1">
      <alignment horizontal="center"/>
      <protection/>
    </xf>
    <xf numFmtId="0" fontId="11" fillId="5" borderId="1" xfId="48" applyFont="1" applyFill="1" applyBorder="1" applyAlignment="1" applyProtection="1">
      <alignment horizontal="centerContinuous"/>
      <protection/>
    </xf>
    <xf numFmtId="0" fontId="11" fillId="5" borderId="0" xfId="48" applyFont="1" applyFill="1" applyBorder="1" applyAlignment="1" applyProtection="1">
      <alignment horizontal="center"/>
      <protection/>
    </xf>
    <xf numFmtId="2" fontId="18" fillId="5" borderId="0" xfId="48" applyNumberFormat="1" applyFont="1" applyFill="1" applyBorder="1" applyAlignment="1" applyProtection="1">
      <alignment horizontal="centerContinuous"/>
      <protection/>
    </xf>
    <xf numFmtId="0" fontId="16" fillId="5" borderId="0" xfId="48" applyFont="1" applyFill="1" applyBorder="1" applyAlignment="1" applyProtection="1">
      <alignment horizontal="right"/>
      <protection/>
    </xf>
    <xf numFmtId="0" fontId="16" fillId="5" borderId="10" xfId="48" applyFont="1" applyFill="1" applyBorder="1" applyAlignment="1" applyProtection="1">
      <alignment horizontal="center"/>
      <protection/>
    </xf>
    <xf numFmtId="0" fontId="16" fillId="5" borderId="0" xfId="48" applyNumberFormat="1" applyFont="1" applyFill="1" applyProtection="1">
      <alignment/>
      <protection/>
    </xf>
    <xf numFmtId="167" fontId="11" fillId="5" borderId="0" xfId="48" applyNumberFormat="1" applyFont="1" applyFill="1" applyBorder="1" applyProtection="1">
      <alignment/>
      <protection/>
    </xf>
    <xf numFmtId="165" fontId="11" fillId="5" borderId="0" xfId="48" applyNumberFormat="1" applyFont="1" applyFill="1" applyBorder="1" applyAlignment="1" applyProtection="1">
      <alignment/>
      <protection/>
    </xf>
    <xf numFmtId="165" fontId="16" fillId="5" borderId="10" xfId="48" applyNumberFormat="1" applyFont="1" applyFill="1" applyBorder="1" applyAlignment="1" applyProtection="1">
      <alignment horizontal="center"/>
      <protection/>
    </xf>
    <xf numFmtId="165" fontId="16" fillId="5" borderId="0" xfId="48" applyNumberFormat="1" applyFont="1" applyFill="1" applyBorder="1" applyAlignment="1" applyProtection="1">
      <alignment horizontal="center"/>
      <protection/>
    </xf>
    <xf numFmtId="165" fontId="16" fillId="5" borderId="0" xfId="48" applyNumberFormat="1" applyFont="1" applyFill="1" applyProtection="1">
      <alignment/>
      <protection/>
    </xf>
    <xf numFmtId="0" fontId="11" fillId="5" borderId="18" xfId="48" applyFont="1" applyFill="1" applyBorder="1" applyProtection="1">
      <alignment/>
      <protection/>
    </xf>
    <xf numFmtId="0" fontId="11" fillId="5" borderId="19" xfId="48" applyFont="1" applyFill="1" applyBorder="1" applyProtection="1">
      <alignment/>
      <protection/>
    </xf>
    <xf numFmtId="0" fontId="15" fillId="5" borderId="10" xfId="48" applyFont="1" applyFill="1" applyBorder="1" applyAlignment="1" applyProtection="1">
      <alignment/>
      <protection/>
    </xf>
    <xf numFmtId="0" fontId="15" fillId="5" borderId="10" xfId="48" applyFont="1" applyFill="1" applyBorder="1" applyAlignment="1" applyProtection="1">
      <alignment horizontal="left"/>
      <protection/>
    </xf>
    <xf numFmtId="0" fontId="11" fillId="5" borderId="20" xfId="48" applyFont="1" applyFill="1" applyBorder="1" applyProtection="1">
      <alignment/>
      <protection/>
    </xf>
    <xf numFmtId="0" fontId="11" fillId="5" borderId="21" xfId="48" applyFont="1" applyFill="1" applyBorder="1" applyProtection="1">
      <alignment/>
      <protection/>
    </xf>
    <xf numFmtId="0" fontId="11" fillId="5" borderId="21" xfId="48" applyFont="1" applyFill="1" applyBorder="1" applyAlignment="1" applyProtection="1">
      <alignment horizontal="center"/>
      <protection/>
    </xf>
    <xf numFmtId="0" fontId="11" fillId="5" borderId="22" xfId="48" applyFont="1" applyFill="1" applyBorder="1" applyAlignment="1" applyProtection="1">
      <alignment horizontal="center"/>
      <protection/>
    </xf>
    <xf numFmtId="0" fontId="11" fillId="5" borderId="21" xfId="48" applyFont="1" applyFill="1" applyBorder="1" applyAlignment="1" applyProtection="1">
      <alignment horizontal="centerContinuous"/>
      <protection/>
    </xf>
    <xf numFmtId="164" fontId="15" fillId="5" borderId="21" xfId="48" applyNumberFormat="1" applyFont="1" applyFill="1" applyBorder="1" applyAlignment="1" applyProtection="1">
      <alignment horizontal="center"/>
      <protection/>
    </xf>
    <xf numFmtId="164" fontId="15" fillId="5" borderId="23" xfId="48" applyNumberFormat="1" applyFont="1" applyFill="1" applyBorder="1" applyAlignment="1" applyProtection="1">
      <alignment horizontal="center"/>
      <protection/>
    </xf>
    <xf numFmtId="0" fontId="11" fillId="0" borderId="0" xfId="48" applyFont="1" applyProtection="1">
      <alignment/>
      <protection/>
    </xf>
    <xf numFmtId="0" fontId="11" fillId="5" borderId="23" xfId="48" applyFont="1" applyFill="1" applyBorder="1" applyProtection="1">
      <alignment/>
      <protection/>
    </xf>
    <xf numFmtId="0" fontId="9" fillId="2" borderId="19" xfId="48" applyFont="1" applyFill="1" applyBorder="1" applyProtection="1">
      <alignment/>
      <protection/>
    </xf>
    <xf numFmtId="0" fontId="21" fillId="5" borderId="0" xfId="48" applyFont="1" applyFill="1" applyBorder="1" applyProtection="1">
      <alignment/>
      <protection/>
    </xf>
    <xf numFmtId="2" fontId="16" fillId="5" borderId="0" xfId="39" applyNumberFormat="1" applyFont="1" applyFill="1" applyBorder="1" applyAlignment="1" applyProtection="1">
      <alignment horizontal="center"/>
      <protection/>
    </xf>
    <xf numFmtId="2" fontId="16" fillId="5" borderId="0" xfId="48" applyNumberFormat="1" applyFont="1" applyFill="1" applyBorder="1" applyProtection="1">
      <alignment/>
      <protection/>
    </xf>
    <xf numFmtId="0" fontId="16" fillId="5" borderId="0" xfId="48" applyFont="1" applyFill="1" applyBorder="1" applyAlignment="1" applyProtection="1">
      <alignment horizontal="center" vertical="top"/>
      <protection/>
    </xf>
    <xf numFmtId="0" fontId="16" fillId="5" borderId="0" xfId="48" applyFont="1" applyFill="1" applyBorder="1" applyAlignment="1" applyProtection="1">
      <alignment vertical="top"/>
      <protection/>
    </xf>
    <xf numFmtId="166" fontId="13" fillId="5" borderId="21" xfId="48" applyNumberFormat="1" applyFont="1" applyFill="1" applyBorder="1" applyProtection="1">
      <alignment/>
      <protection/>
    </xf>
    <xf numFmtId="166" fontId="13" fillId="5" borderId="0" xfId="48" applyNumberFormat="1" applyFont="1" applyFill="1" applyBorder="1" applyProtection="1">
      <alignment/>
      <protection/>
    </xf>
    <xf numFmtId="166" fontId="13" fillId="5" borderId="23" xfId="48" applyNumberFormat="1" applyFont="1" applyFill="1" applyBorder="1" applyProtection="1">
      <alignment/>
      <protection/>
    </xf>
    <xf numFmtId="0" fontId="16" fillId="5" borderId="1" xfId="48" applyFont="1" applyFill="1" applyBorder="1" applyProtection="1">
      <alignment/>
      <protection/>
    </xf>
    <xf numFmtId="2" fontId="16" fillId="5" borderId="1" xfId="48" applyNumberFormat="1" applyFont="1" applyFill="1" applyBorder="1" applyProtection="1">
      <alignment/>
      <protection/>
    </xf>
    <xf numFmtId="2" fontId="16" fillId="5" borderId="17" xfId="48" applyNumberFormat="1" applyFont="1" applyFill="1" applyBorder="1" applyProtection="1">
      <alignment/>
      <protection/>
    </xf>
    <xf numFmtId="0" fontId="16" fillId="5" borderId="21" xfId="48" applyFont="1" applyFill="1" applyBorder="1" applyProtection="1">
      <alignment/>
      <protection/>
    </xf>
    <xf numFmtId="0" fontId="16" fillId="5" borderId="0" xfId="48" applyFont="1" applyFill="1" applyProtection="1">
      <alignment/>
      <protection/>
    </xf>
    <xf numFmtId="2" fontId="16" fillId="5" borderId="0" xfId="48" applyNumberFormat="1" applyFont="1" applyFill="1" applyProtection="1">
      <alignment/>
      <protection/>
    </xf>
    <xf numFmtId="0" fontId="16" fillId="5" borderId="13" xfId="48" applyFont="1" applyFill="1" applyBorder="1" applyProtection="1">
      <alignment/>
      <protection/>
    </xf>
    <xf numFmtId="2" fontId="16" fillId="5" borderId="13" xfId="48" applyNumberFormat="1" applyFont="1" applyFill="1" applyBorder="1" applyProtection="1">
      <alignment/>
      <protection/>
    </xf>
    <xf numFmtId="2" fontId="16" fillId="5" borderId="14" xfId="48" applyNumberFormat="1" applyFont="1" applyFill="1" applyBorder="1" applyProtection="1">
      <alignment/>
      <protection/>
    </xf>
    <xf numFmtId="0" fontId="9" fillId="2" borderId="24" xfId="48" applyFont="1" applyFill="1" applyBorder="1" applyProtection="1">
      <alignment/>
      <protection/>
    </xf>
    <xf numFmtId="0" fontId="39" fillId="2" borderId="18" xfId="48" applyFont="1" applyFill="1" applyBorder="1" applyProtection="1">
      <alignment/>
      <protection/>
    </xf>
    <xf numFmtId="0" fontId="39" fillId="2" borderId="19" xfId="48" applyFont="1" applyFill="1" applyBorder="1" applyProtection="1">
      <alignment/>
      <protection/>
    </xf>
    <xf numFmtId="2" fontId="16" fillId="5" borderId="10" xfId="48" applyNumberFormat="1" applyFont="1" applyFill="1" applyBorder="1" applyProtection="1">
      <alignment/>
      <protection/>
    </xf>
    <xf numFmtId="0" fontId="16" fillId="5" borderId="0" xfId="48" applyFont="1" applyFill="1" applyBorder="1" applyAlignment="1" applyProtection="1">
      <alignment horizontal="left"/>
      <protection/>
    </xf>
    <xf numFmtId="2" fontId="18" fillId="5" borderId="0" xfId="39" applyNumberFormat="1" applyFont="1" applyFill="1" applyBorder="1" applyAlignment="1" applyProtection="1">
      <alignment horizontal="center"/>
      <protection/>
    </xf>
    <xf numFmtId="0" fontId="16" fillId="5" borderId="0" xfId="48" applyFont="1" applyFill="1" applyBorder="1" applyAlignment="1" applyProtection="1">
      <alignment horizontal="left" vertical="top"/>
      <protection/>
    </xf>
    <xf numFmtId="0" fontId="16" fillId="2" borderId="19" xfId="48" applyFont="1" applyFill="1" applyBorder="1" applyProtection="1">
      <alignment/>
      <protection/>
    </xf>
    <xf numFmtId="2" fontId="21" fillId="5" borderId="0" xfId="39" applyNumberFormat="1" applyFont="1" applyFill="1" applyBorder="1" applyAlignment="1" applyProtection="1">
      <alignment horizontal="center" vertical="top"/>
      <protection/>
    </xf>
    <xf numFmtId="0" fontId="15" fillId="5" borderId="0" xfId="48" applyFont="1" applyFill="1" applyBorder="1" applyAlignment="1" applyProtection="1">
      <alignment vertical="top"/>
      <protection/>
    </xf>
    <xf numFmtId="0" fontId="11" fillId="5" borderId="0" xfId="48" applyFont="1" applyFill="1" applyBorder="1" applyAlignment="1" applyProtection="1">
      <alignment vertical="top"/>
      <protection/>
    </xf>
    <xf numFmtId="0" fontId="16" fillId="5" borderId="0" xfId="48" applyFont="1" applyFill="1" applyBorder="1" applyAlignment="1" applyProtection="1">
      <alignment horizontal="right" vertical="top"/>
      <protection/>
    </xf>
    <xf numFmtId="0" fontId="9" fillId="2" borderId="25" xfId="48" applyFont="1" applyFill="1" applyBorder="1" applyProtection="1">
      <alignment/>
      <protection/>
    </xf>
    <xf numFmtId="0" fontId="16" fillId="5" borderId="17" xfId="48" applyFont="1" applyFill="1" applyBorder="1" applyProtection="1">
      <alignment/>
      <protection/>
    </xf>
    <xf numFmtId="0" fontId="19" fillId="5" borderId="0" xfId="47" applyFont="1" applyFill="1" applyBorder="1" applyProtection="1">
      <alignment/>
      <protection/>
    </xf>
    <xf numFmtId="0" fontId="13" fillId="5" borderId="0" xfId="47" applyFont="1" applyFill="1" applyBorder="1" applyProtection="1">
      <alignment/>
      <protection/>
    </xf>
    <xf numFmtId="0" fontId="16" fillId="5" borderId="10" xfId="48" applyFont="1" applyFill="1" applyBorder="1" applyProtection="1">
      <alignment/>
      <protection/>
    </xf>
    <xf numFmtId="0" fontId="18" fillId="5" borderId="0" xfId="48" applyFont="1" applyFill="1" applyBorder="1" applyAlignment="1" applyProtection="1">
      <alignment vertical="top"/>
      <protection/>
    </xf>
    <xf numFmtId="0" fontId="11" fillId="5" borderId="26" xfId="48" applyFont="1" applyFill="1" applyBorder="1" applyProtection="1">
      <alignment/>
      <protection/>
    </xf>
    <xf numFmtId="0" fontId="16" fillId="5" borderId="26" xfId="48" applyFont="1" applyFill="1" applyBorder="1" applyProtection="1">
      <alignment/>
      <protection/>
    </xf>
    <xf numFmtId="0" fontId="16" fillId="5" borderId="27" xfId="48" applyFont="1" applyFill="1" applyBorder="1" applyProtection="1">
      <alignment/>
      <protection/>
    </xf>
    <xf numFmtId="0" fontId="11" fillId="5" borderId="28" xfId="48" applyFont="1" applyFill="1" applyBorder="1" applyProtection="1">
      <alignment/>
      <protection/>
    </xf>
    <xf numFmtId="0" fontId="11" fillId="5" borderId="29" xfId="48" applyFont="1" applyFill="1" applyBorder="1" applyProtection="1">
      <alignment/>
      <protection/>
    </xf>
    <xf numFmtId="166" fontId="13" fillId="5" borderId="23" xfId="48" applyNumberFormat="1" applyFont="1" applyFill="1" applyBorder="1" applyAlignment="1" applyProtection="1">
      <alignment horizontal="right"/>
      <protection/>
    </xf>
    <xf numFmtId="0" fontId="11" fillId="5" borderId="30" xfId="48" applyFont="1" applyFill="1" applyBorder="1" applyProtection="1">
      <alignment/>
      <protection/>
    </xf>
    <xf numFmtId="0" fontId="11" fillId="5" borderId="27" xfId="48" applyFont="1" applyFill="1" applyBorder="1" applyProtection="1">
      <alignment/>
      <protection/>
    </xf>
    <xf numFmtId="0" fontId="11" fillId="5" borderId="31" xfId="48" applyFont="1" applyFill="1" applyBorder="1" applyProtection="1">
      <alignment/>
      <protection/>
    </xf>
    <xf numFmtId="0" fontId="20" fillId="5" borderId="0" xfId="48" applyFont="1" applyFill="1" applyBorder="1" applyProtection="1">
      <alignment/>
      <protection/>
    </xf>
    <xf numFmtId="0" fontId="23" fillId="5" borderId="0" xfId="48" applyFont="1" applyFill="1" applyProtection="1">
      <alignment/>
      <protection/>
    </xf>
    <xf numFmtId="0" fontId="23" fillId="5" borderId="0" xfId="48" applyFont="1" applyFill="1" applyBorder="1" applyProtection="1">
      <alignment/>
      <protection/>
    </xf>
    <xf numFmtId="49" fontId="11" fillId="5" borderId="0" xfId="48" applyNumberFormat="1" applyFont="1" applyFill="1" applyAlignment="1" applyProtection="1">
      <alignment horizontal="left"/>
      <protection/>
    </xf>
    <xf numFmtId="0" fontId="23" fillId="0" borderId="0" xfId="48" applyFont="1" applyBorder="1" applyProtection="1">
      <alignment/>
      <protection/>
    </xf>
    <xf numFmtId="0" fontId="23" fillId="0" borderId="0" xfId="48" applyFont="1" applyProtection="1">
      <alignment/>
      <protection/>
    </xf>
    <xf numFmtId="0" fontId="11" fillId="0" borderId="0" xfId="48" applyFont="1" applyBorder="1" applyProtection="1">
      <alignment/>
      <protection/>
    </xf>
    <xf numFmtId="0" fontId="11" fillId="0" borderId="0" xfId="49" applyFont="1" applyProtection="1">
      <alignment/>
      <protection/>
    </xf>
    <xf numFmtId="0" fontId="26" fillId="5" borderId="0" xfId="49" applyFont="1" applyFill="1" applyAlignment="1" applyProtection="1">
      <alignment horizontal="center"/>
      <protection/>
    </xf>
    <xf numFmtId="0" fontId="27" fillId="5" borderId="0" xfId="49" applyFont="1" applyFill="1" applyProtection="1">
      <alignment/>
      <protection/>
    </xf>
    <xf numFmtId="0" fontId="27" fillId="0" borderId="0" xfId="49" applyFont="1" applyProtection="1">
      <alignment/>
      <protection/>
    </xf>
    <xf numFmtId="0" fontId="35" fillId="2" borderId="32" xfId="49" applyFont="1" applyFill="1" applyBorder="1" applyProtection="1">
      <alignment/>
      <protection/>
    </xf>
    <xf numFmtId="0" fontId="7" fillId="2" borderId="11" xfId="49" applyFont="1" applyFill="1" applyBorder="1" applyProtection="1">
      <alignment/>
      <protection/>
    </xf>
    <xf numFmtId="0" fontId="7" fillId="2" borderId="9" xfId="49" applyFont="1" applyFill="1" applyBorder="1" applyAlignment="1" applyProtection="1">
      <alignment horizontal="center"/>
      <protection/>
    </xf>
    <xf numFmtId="0" fontId="7" fillId="2" borderId="3" xfId="49" applyFont="1" applyFill="1" applyBorder="1" applyAlignment="1" applyProtection="1">
      <alignment horizontal="center"/>
      <protection/>
    </xf>
    <xf numFmtId="0" fontId="7" fillId="2" borderId="0" xfId="49" applyFont="1" applyFill="1" applyBorder="1" applyAlignment="1" applyProtection="1">
      <alignment horizontal="center"/>
      <protection/>
    </xf>
    <xf numFmtId="0" fontId="11" fillId="5" borderId="3" xfId="49" applyFont="1" applyFill="1" applyBorder="1" applyAlignment="1" applyProtection="1">
      <alignment horizontal="center"/>
      <protection/>
    </xf>
    <xf numFmtId="165" fontId="11" fillId="5" borderId="3" xfId="49" applyNumberFormat="1" applyFont="1" applyFill="1" applyBorder="1" applyProtection="1">
      <alignment/>
      <protection/>
    </xf>
    <xf numFmtId="165" fontId="11" fillId="5" borderId="0" xfId="49" applyNumberFormat="1" applyFont="1" applyFill="1" applyProtection="1">
      <alignment/>
      <protection/>
    </xf>
    <xf numFmtId="2" fontId="11" fillId="5" borderId="3" xfId="49" applyNumberFormat="1" applyFont="1" applyFill="1" applyBorder="1" applyProtection="1">
      <alignment/>
      <protection/>
    </xf>
    <xf numFmtId="2" fontId="11" fillId="5" borderId="0" xfId="49" applyNumberFormat="1" applyFont="1" applyFill="1" applyProtection="1">
      <alignment/>
      <protection/>
    </xf>
    <xf numFmtId="2" fontId="11" fillId="5" borderId="2" xfId="49" applyNumberFormat="1" applyFont="1" applyFill="1" applyBorder="1" applyProtection="1">
      <alignment/>
      <protection/>
    </xf>
    <xf numFmtId="0" fontId="11" fillId="0" borderId="2" xfId="49" applyFont="1" applyBorder="1" applyProtection="1">
      <alignment/>
      <protection/>
    </xf>
    <xf numFmtId="0" fontId="11" fillId="0" borderId="0" xfId="49" applyFont="1" applyBorder="1" applyProtection="1">
      <alignment/>
      <protection/>
    </xf>
    <xf numFmtId="0" fontId="11" fillId="5" borderId="0" xfId="51" applyFont="1" applyFill="1" applyProtection="1">
      <alignment/>
      <protection/>
    </xf>
    <xf numFmtId="0" fontId="11" fillId="5" borderId="0" xfId="51" applyFont="1" applyFill="1" applyAlignment="1" applyProtection="1">
      <alignment horizontal="center"/>
      <protection/>
    </xf>
    <xf numFmtId="0" fontId="31" fillId="5" borderId="0" xfId="51" applyFont="1" applyFill="1" applyProtection="1">
      <alignment/>
      <protection/>
    </xf>
    <xf numFmtId="0" fontId="31" fillId="5" borderId="0" xfId="51" applyFont="1" applyFill="1" applyBorder="1" applyProtection="1">
      <alignment/>
      <protection/>
    </xf>
    <xf numFmtId="0" fontId="31" fillId="5" borderId="2" xfId="51" applyFont="1" applyFill="1" applyBorder="1" applyProtection="1">
      <alignment/>
      <protection/>
    </xf>
    <xf numFmtId="0" fontId="31" fillId="5" borderId="33" xfId="51" applyFont="1" applyFill="1" applyBorder="1" applyProtection="1">
      <alignment/>
      <protection/>
    </xf>
    <xf numFmtId="0" fontId="31" fillId="5" borderId="3" xfId="51" applyFont="1" applyFill="1" applyBorder="1" applyProtection="1">
      <alignment/>
      <protection/>
    </xf>
    <xf numFmtId="0" fontId="31" fillId="5" borderId="4" xfId="51" applyFont="1" applyFill="1" applyBorder="1" applyProtection="1">
      <alignment/>
      <protection/>
    </xf>
    <xf numFmtId="0" fontId="31" fillId="5" borderId="8" xfId="51" applyFont="1" applyFill="1" applyBorder="1" applyProtection="1">
      <alignment/>
      <protection/>
    </xf>
    <xf numFmtId="0" fontId="6" fillId="2" borderId="32" xfId="51" applyFont="1" applyFill="1" applyBorder="1" applyAlignment="1" applyProtection="1">
      <alignment horizontal="center"/>
      <protection/>
    </xf>
    <xf numFmtId="0" fontId="14" fillId="5" borderId="5" xfId="51" applyFont="1" applyFill="1" applyBorder="1" applyAlignment="1" applyProtection="1">
      <alignment horizontal="center"/>
      <protection/>
    </xf>
    <xf numFmtId="0" fontId="14" fillId="5" borderId="0" xfId="51" applyFont="1" applyFill="1" applyBorder="1" applyAlignment="1" applyProtection="1">
      <alignment horizontal="centerContinuous"/>
      <protection/>
    </xf>
    <xf numFmtId="0" fontId="31" fillId="5" borderId="0" xfId="51" applyFont="1" applyFill="1" applyBorder="1" applyAlignment="1" applyProtection="1">
      <alignment horizontal="center"/>
      <protection/>
    </xf>
    <xf numFmtId="0" fontId="31" fillId="5" borderId="7" xfId="51" applyFont="1" applyFill="1" applyBorder="1" applyProtection="1">
      <alignment/>
      <protection/>
    </xf>
    <xf numFmtId="0" fontId="16" fillId="5" borderId="0" xfId="51" applyFont="1" applyFill="1" applyBorder="1" applyAlignment="1" applyProtection="1">
      <alignment horizontal="right" vertical="center"/>
      <protection/>
    </xf>
    <xf numFmtId="0" fontId="31" fillId="5" borderId="3" xfId="51" applyFont="1" applyFill="1" applyBorder="1" applyAlignment="1" applyProtection="1">
      <alignment horizontal="center"/>
      <protection/>
    </xf>
    <xf numFmtId="0" fontId="11" fillId="0" borderId="0" xfId="51" applyFont="1" applyProtection="1">
      <alignment/>
      <protection/>
    </xf>
    <xf numFmtId="0" fontId="6" fillId="2" borderId="33" xfId="51" applyFont="1" applyFill="1" applyBorder="1" applyAlignment="1" applyProtection="1">
      <alignment horizontal="center"/>
      <protection/>
    </xf>
    <xf numFmtId="0" fontId="14" fillId="5" borderId="34" xfId="51" applyFont="1" applyFill="1" applyBorder="1" applyProtection="1">
      <alignment/>
      <protection/>
    </xf>
    <xf numFmtId="167" fontId="32" fillId="5" borderId="0" xfId="51" applyNumberFormat="1" applyFont="1" applyFill="1" applyBorder="1" applyAlignment="1" applyProtection="1">
      <alignment horizontal="center"/>
      <protection/>
    </xf>
    <xf numFmtId="2" fontId="32" fillId="5" borderId="0" xfId="51" applyNumberFormat="1" applyFont="1" applyFill="1" applyBorder="1" applyAlignment="1" applyProtection="1">
      <alignment horizontal="centerContinuous"/>
      <protection/>
    </xf>
    <xf numFmtId="0" fontId="16" fillId="5" borderId="0" xfId="51" applyFont="1" applyFill="1" applyBorder="1" applyAlignment="1" applyProtection="1">
      <alignment horizontal="right"/>
      <protection/>
    </xf>
    <xf numFmtId="0" fontId="14" fillId="5" borderId="7" xfId="51" applyFont="1" applyFill="1" applyBorder="1" applyProtection="1">
      <alignment/>
      <protection/>
    </xf>
    <xf numFmtId="0" fontId="6" fillId="2" borderId="35" xfId="51" applyFont="1" applyFill="1" applyBorder="1" applyAlignment="1" applyProtection="1">
      <alignment horizontal="center"/>
      <protection/>
    </xf>
    <xf numFmtId="0" fontId="6" fillId="2" borderId="36" xfId="51" applyFont="1" applyFill="1" applyBorder="1" applyAlignment="1" applyProtection="1">
      <alignment horizontal="center"/>
      <protection/>
    </xf>
    <xf numFmtId="0" fontId="31" fillId="5" borderId="37" xfId="51" applyFont="1" applyFill="1" applyBorder="1" applyProtection="1">
      <alignment/>
      <protection/>
    </xf>
    <xf numFmtId="0" fontId="31" fillId="5" borderId="0" xfId="51" applyFont="1" applyFill="1" applyAlignment="1" applyProtection="1">
      <alignment horizontal="centerContinuous"/>
      <protection/>
    </xf>
    <xf numFmtId="0" fontId="31" fillId="5" borderId="38" xfId="51" applyFont="1" applyFill="1" applyBorder="1" applyProtection="1">
      <alignment/>
      <protection/>
    </xf>
    <xf numFmtId="0" fontId="31" fillId="5" borderId="39" xfId="51" applyFont="1" applyFill="1" applyBorder="1" applyAlignment="1" applyProtection="1">
      <alignment horizontal="center"/>
      <protection/>
    </xf>
    <xf numFmtId="164" fontId="14" fillId="5" borderId="38" xfId="51" applyNumberFormat="1" applyFont="1" applyFill="1" applyBorder="1" applyAlignment="1" applyProtection="1">
      <alignment horizontal="center"/>
      <protection/>
    </xf>
    <xf numFmtId="0" fontId="31" fillId="5" borderId="40" xfId="51" applyFont="1" applyFill="1" applyBorder="1" applyProtection="1">
      <alignment/>
      <protection/>
    </xf>
    <xf numFmtId="0" fontId="31" fillId="5" borderId="34" xfId="51" applyFont="1" applyFill="1" applyBorder="1" applyProtection="1">
      <alignment/>
      <protection/>
    </xf>
    <xf numFmtId="4" fontId="31" fillId="5" borderId="0" xfId="51" applyNumberFormat="1" applyFont="1" applyFill="1" applyBorder="1" applyProtection="1">
      <alignment/>
      <protection/>
    </xf>
    <xf numFmtId="4" fontId="31" fillId="5" borderId="0" xfId="41" applyNumberFormat="1" applyFont="1" applyFill="1" applyBorder="1" applyAlignment="1" applyProtection="1">
      <alignment horizontal="center"/>
      <protection/>
    </xf>
    <xf numFmtId="0" fontId="31" fillId="5" borderId="8" xfId="51" applyFont="1" applyFill="1" applyBorder="1" applyAlignment="1" applyProtection="1">
      <alignment horizontal="right"/>
      <protection/>
    </xf>
    <xf numFmtId="0" fontId="33" fillId="5" borderId="0" xfId="51" applyFont="1" applyFill="1" applyBorder="1" applyProtection="1">
      <alignment/>
      <protection/>
    </xf>
    <xf numFmtId="164" fontId="31" fillId="5" borderId="38" xfId="41" applyFont="1" applyFill="1" applyBorder="1" applyProtection="1">
      <protection/>
    </xf>
    <xf numFmtId="4" fontId="31" fillId="5" borderId="2" xfId="51" applyNumberFormat="1" applyFont="1" applyFill="1" applyBorder="1" applyProtection="1">
      <alignment/>
      <protection/>
    </xf>
    <xf numFmtId="4" fontId="31" fillId="5" borderId="0" xfId="51" applyNumberFormat="1" applyFont="1" applyFill="1" applyProtection="1">
      <alignment/>
      <protection/>
    </xf>
    <xf numFmtId="0" fontId="32" fillId="5" borderId="0" xfId="51" applyFont="1" applyFill="1" applyBorder="1" applyProtection="1">
      <alignment/>
      <protection/>
    </xf>
    <xf numFmtId="4" fontId="32" fillId="5" borderId="0" xfId="41" applyNumberFormat="1" applyFont="1" applyFill="1" applyBorder="1" applyAlignment="1" applyProtection="1">
      <alignment horizontal="center"/>
      <protection/>
    </xf>
    <xf numFmtId="4" fontId="33" fillId="5" borderId="0" xfId="41" applyNumberFormat="1" applyFont="1" applyFill="1" applyBorder="1" applyAlignment="1" applyProtection="1">
      <alignment horizontal="center"/>
      <protection/>
    </xf>
    <xf numFmtId="166" fontId="14" fillId="5" borderId="38" xfId="51" applyNumberFormat="1" applyFont="1" applyFill="1" applyBorder="1" applyProtection="1">
      <alignment/>
      <protection/>
    </xf>
    <xf numFmtId="0" fontId="31" fillId="5" borderId="41" xfId="51" applyFont="1" applyFill="1" applyBorder="1" applyProtection="1">
      <alignment/>
      <protection/>
    </xf>
    <xf numFmtId="0" fontId="31" fillId="5" borderId="42" xfId="51" applyFont="1" applyFill="1" applyBorder="1" applyProtection="1">
      <alignment/>
      <protection/>
    </xf>
    <xf numFmtId="0" fontId="31" fillId="5" borderId="0" xfId="51" applyFont="1" applyFill="1" applyAlignment="1" applyProtection="1">
      <alignment horizontal="center"/>
      <protection/>
    </xf>
    <xf numFmtId="0" fontId="31" fillId="0" borderId="0" xfId="51" applyFont="1" applyProtection="1">
      <alignment/>
      <protection/>
    </xf>
    <xf numFmtId="0" fontId="23" fillId="0" borderId="0" xfId="51" applyFont="1" applyProtection="1">
      <alignment/>
      <protection/>
    </xf>
    <xf numFmtId="0" fontId="23" fillId="5" borderId="0" xfId="51" applyFont="1" applyFill="1" applyProtection="1">
      <alignment/>
      <protection/>
    </xf>
    <xf numFmtId="164" fontId="31" fillId="9" borderId="43" xfId="41" applyFont="1" applyFill="1" applyBorder="1" applyProtection="1">
      <protection locked="0"/>
    </xf>
    <xf numFmtId="166" fontId="14" fillId="9" borderId="44" xfId="51" applyNumberFormat="1" applyFont="1" applyFill="1" applyBorder="1" applyProtection="1">
      <alignment/>
      <protection locked="0"/>
    </xf>
    <xf numFmtId="0" fontId="11" fillId="5" borderId="0" xfId="50" applyFont="1" applyFill="1" applyProtection="1">
      <alignment/>
      <protection/>
    </xf>
    <xf numFmtId="0" fontId="11" fillId="0" borderId="0" xfId="50" applyFont="1" applyProtection="1">
      <alignment/>
      <protection/>
    </xf>
    <xf numFmtId="0" fontId="11" fillId="5" borderId="2" xfId="50" applyFont="1" applyFill="1" applyBorder="1" applyProtection="1">
      <alignment/>
      <protection/>
    </xf>
    <xf numFmtId="0" fontId="11" fillId="5" borderId="45" xfId="50" applyFont="1" applyFill="1" applyBorder="1" applyProtection="1">
      <alignment/>
      <protection/>
    </xf>
    <xf numFmtId="0" fontId="11" fillId="5" borderId="0" xfId="50" applyFont="1" applyFill="1" applyBorder="1" applyProtection="1">
      <alignment/>
      <protection/>
    </xf>
    <xf numFmtId="0" fontId="11" fillId="5" borderId="3" xfId="50" applyFont="1" applyFill="1" applyBorder="1" applyProtection="1">
      <alignment/>
      <protection/>
    </xf>
    <xf numFmtId="0" fontId="17" fillId="5" borderId="0" xfId="50" applyFont="1" applyFill="1" applyBorder="1" applyProtection="1">
      <alignment/>
      <protection/>
    </xf>
    <xf numFmtId="0" fontId="11" fillId="5" borderId="46" xfId="50" applyFont="1" applyFill="1" applyBorder="1" applyProtection="1">
      <alignment/>
      <protection/>
    </xf>
    <xf numFmtId="0" fontId="11" fillId="5" borderId="4" xfId="50" applyFont="1" applyFill="1" applyBorder="1" applyProtection="1">
      <alignment/>
      <protection/>
    </xf>
    <xf numFmtId="0" fontId="16" fillId="5" borderId="0" xfId="50" applyFont="1" applyFill="1" applyProtection="1">
      <alignment/>
      <protection/>
    </xf>
    <xf numFmtId="0" fontId="17" fillId="5" borderId="5" xfId="50" applyFont="1" applyFill="1" applyBorder="1" applyAlignment="1" applyProtection="1">
      <alignment horizontal="center"/>
      <protection/>
    </xf>
    <xf numFmtId="0" fontId="17" fillId="5" borderId="0" xfId="50" applyFont="1" applyFill="1" applyBorder="1" applyAlignment="1" applyProtection="1">
      <alignment horizontal="centerContinuous"/>
      <protection/>
    </xf>
    <xf numFmtId="0" fontId="11" fillId="5" borderId="5" xfId="50" applyFont="1" applyFill="1" applyBorder="1" applyAlignment="1" applyProtection="1">
      <alignment horizontal="centerContinuous"/>
      <protection/>
    </xf>
    <xf numFmtId="0" fontId="11" fillId="5" borderId="47" xfId="50" applyFont="1" applyFill="1" applyBorder="1" applyProtection="1">
      <alignment/>
      <protection/>
    </xf>
    <xf numFmtId="0" fontId="11" fillId="5" borderId="0" xfId="50" applyFont="1" applyFill="1" applyBorder="1" applyAlignment="1" applyProtection="1">
      <alignment horizontal="center"/>
      <protection/>
    </xf>
    <xf numFmtId="0" fontId="35" fillId="2" borderId="32" xfId="50" applyFont="1" applyFill="1" applyBorder="1" applyProtection="1">
      <alignment/>
      <protection/>
    </xf>
    <xf numFmtId="0" fontId="16" fillId="5" borderId="0" xfId="50" applyFont="1" applyFill="1" applyBorder="1" applyAlignment="1" applyProtection="1">
      <alignment horizontal="right"/>
      <protection/>
    </xf>
    <xf numFmtId="0" fontId="35" fillId="2" borderId="35" xfId="50" applyFont="1" applyFill="1" applyBorder="1" applyProtection="1">
      <alignment/>
      <protection/>
    </xf>
    <xf numFmtId="0" fontId="17" fillId="5" borderId="0" xfId="50" applyFont="1" applyFill="1" applyBorder="1" applyAlignment="1" applyProtection="1">
      <alignment/>
      <protection/>
    </xf>
    <xf numFmtId="0" fontId="35" fillId="2" borderId="36" xfId="50" applyFont="1" applyFill="1" applyBorder="1" applyProtection="1">
      <alignment/>
      <protection/>
    </xf>
    <xf numFmtId="0" fontId="17" fillId="5" borderId="0" xfId="50" applyFont="1" applyFill="1" applyBorder="1" applyAlignment="1" applyProtection="1">
      <alignment horizontal="left"/>
      <protection/>
    </xf>
    <xf numFmtId="0" fontId="11" fillId="5" borderId="0" xfId="50" applyFont="1" applyFill="1" applyAlignment="1" applyProtection="1">
      <alignment horizontal="centerContinuous"/>
      <protection/>
    </xf>
    <xf numFmtId="0" fontId="11" fillId="5" borderId="48" xfId="50" applyFont="1" applyFill="1" applyBorder="1" applyAlignment="1" applyProtection="1">
      <alignment horizontal="center"/>
      <protection/>
    </xf>
    <xf numFmtId="0" fontId="45" fillId="2" borderId="33" xfId="50" applyFont="1" applyFill="1" applyBorder="1" applyProtection="1">
      <alignment/>
      <protection/>
    </xf>
    <xf numFmtId="0" fontId="7" fillId="2" borderId="5" xfId="50" applyFont="1" applyFill="1" applyBorder="1" applyAlignment="1" applyProtection="1">
      <alignment horizontal="centerContinuous"/>
      <protection/>
    </xf>
    <xf numFmtId="0" fontId="7" fillId="2" borderId="47" xfId="50" applyFont="1" applyFill="1" applyBorder="1" applyAlignment="1" applyProtection="1">
      <alignment horizontal="centerContinuous"/>
      <protection/>
    </xf>
    <xf numFmtId="164" fontId="13" fillId="5" borderId="49" xfId="50" applyNumberFormat="1" applyFont="1" applyFill="1" applyBorder="1" applyAlignment="1" applyProtection="1">
      <alignment horizontal="center"/>
      <protection/>
    </xf>
    <xf numFmtId="0" fontId="11" fillId="5" borderId="49" xfId="50" applyFont="1" applyFill="1" applyBorder="1" applyProtection="1">
      <alignment/>
      <protection/>
    </xf>
    <xf numFmtId="0" fontId="16" fillId="5" borderId="0" xfId="50" applyFont="1" applyFill="1" applyBorder="1" applyProtection="1">
      <alignment/>
      <protection/>
    </xf>
    <xf numFmtId="0" fontId="16" fillId="5" borderId="0" xfId="50" applyFont="1" applyFill="1" applyBorder="1" applyAlignment="1" applyProtection="1">
      <alignment horizontal="center"/>
      <protection/>
    </xf>
    <xf numFmtId="0" fontId="16" fillId="5" borderId="45" xfId="50" applyFont="1" applyFill="1" applyBorder="1" applyProtection="1">
      <alignment/>
      <protection/>
    </xf>
    <xf numFmtId="0" fontId="21" fillId="5" borderId="0" xfId="50" applyFont="1" applyFill="1" applyBorder="1" applyProtection="1">
      <alignment/>
      <protection/>
    </xf>
    <xf numFmtId="0" fontId="16" fillId="5" borderId="46" xfId="50" applyFont="1" applyFill="1" applyBorder="1" applyProtection="1">
      <alignment/>
      <protection/>
    </xf>
    <xf numFmtId="0" fontId="16" fillId="5" borderId="2" xfId="50" applyFont="1" applyFill="1" applyBorder="1" applyProtection="1">
      <alignment/>
      <protection/>
    </xf>
    <xf numFmtId="0" fontId="11" fillId="5" borderId="50" xfId="50" applyFont="1" applyFill="1" applyBorder="1" applyProtection="1">
      <alignment/>
      <protection/>
    </xf>
    <xf numFmtId="0" fontId="16" fillId="5" borderId="0" xfId="50" applyFont="1" applyFill="1" applyAlignment="1" applyProtection="1">
      <alignment horizontal="center"/>
      <protection/>
    </xf>
    <xf numFmtId="0" fontId="16" fillId="5" borderId="0" xfId="50" applyFont="1" applyFill="1" applyAlignment="1" applyProtection="1">
      <alignment horizontal="centerContinuous"/>
      <protection/>
    </xf>
    <xf numFmtId="0" fontId="23" fillId="5" borderId="0" xfId="52" applyFont="1" applyFill="1" applyProtection="1">
      <alignment/>
      <protection/>
    </xf>
    <xf numFmtId="0" fontId="11" fillId="5" borderId="0" xfId="52" applyFont="1" applyFill="1" applyProtection="1">
      <alignment/>
      <protection/>
    </xf>
    <xf numFmtId="0" fontId="11" fillId="5" borderId="34" xfId="52" applyFont="1" applyFill="1" applyBorder="1" applyProtection="1">
      <alignment/>
      <protection/>
    </xf>
    <xf numFmtId="0" fontId="11" fillId="5" borderId="9" xfId="52" applyFont="1" applyFill="1" applyBorder="1" applyProtection="1">
      <alignment/>
      <protection/>
    </xf>
    <xf numFmtId="0" fontId="11" fillId="5" borderId="11" xfId="52" applyFont="1" applyFill="1" applyBorder="1" applyProtection="1">
      <alignment/>
      <protection/>
    </xf>
    <xf numFmtId="0" fontId="11" fillId="0" borderId="0" xfId="52" applyFont="1" applyProtection="1">
      <alignment/>
      <protection/>
    </xf>
    <xf numFmtId="0" fontId="11" fillId="5" borderId="7" xfId="52" applyFont="1" applyFill="1" applyBorder="1" applyProtection="1">
      <alignment/>
      <protection/>
    </xf>
    <xf numFmtId="0" fontId="11" fillId="5" borderId="2" xfId="52" applyFont="1" applyFill="1" applyBorder="1" applyProtection="1">
      <alignment/>
      <protection/>
    </xf>
    <xf numFmtId="0" fontId="11" fillId="5" borderId="4" xfId="52" applyFont="1" applyFill="1" applyBorder="1" applyProtection="1">
      <alignment/>
      <protection/>
    </xf>
    <xf numFmtId="0" fontId="11" fillId="5" borderId="45" xfId="52" applyFont="1" applyFill="1" applyBorder="1" applyProtection="1">
      <alignment/>
      <protection/>
    </xf>
    <xf numFmtId="0" fontId="11" fillId="5" borderId="0" xfId="52" applyFont="1" applyFill="1" applyBorder="1" applyProtection="1">
      <alignment/>
      <protection/>
    </xf>
    <xf numFmtId="0" fontId="11" fillId="5" borderId="47" xfId="52" applyFont="1" applyFill="1" applyBorder="1" applyProtection="1">
      <alignment/>
      <protection/>
    </xf>
    <xf numFmtId="0" fontId="17" fillId="5" borderId="5" xfId="52" applyFont="1" applyFill="1" applyBorder="1" applyAlignment="1" applyProtection="1">
      <alignment horizontal="center"/>
      <protection/>
    </xf>
    <xf numFmtId="0" fontId="17" fillId="5" borderId="0" xfId="52" applyFont="1" applyFill="1" applyBorder="1" applyAlignment="1" applyProtection="1">
      <alignment horizontal="centerContinuous"/>
      <protection/>
    </xf>
    <xf numFmtId="0" fontId="11" fillId="5" borderId="5" xfId="52" applyFont="1" applyFill="1" applyBorder="1" applyAlignment="1" applyProtection="1">
      <alignment horizontal="centerContinuous"/>
      <protection/>
    </xf>
    <xf numFmtId="0" fontId="11" fillId="5" borderId="0" xfId="52" applyFont="1" applyFill="1" applyBorder="1" applyAlignment="1" applyProtection="1">
      <alignment horizontal="center"/>
      <protection/>
    </xf>
    <xf numFmtId="0" fontId="11" fillId="5" borderId="3" xfId="52" applyFont="1" applyFill="1" applyBorder="1" applyProtection="1">
      <alignment/>
      <protection/>
    </xf>
    <xf numFmtId="0" fontId="35" fillId="2" borderId="33" xfId="50" applyFont="1" applyFill="1" applyBorder="1" applyProtection="1">
      <alignment/>
      <protection/>
    </xf>
    <xf numFmtId="0" fontId="11" fillId="5" borderId="0" xfId="52" applyFont="1" applyFill="1" applyBorder="1" applyAlignment="1" applyProtection="1">
      <alignment horizontal="right"/>
      <protection/>
    </xf>
    <xf numFmtId="0" fontId="17" fillId="5" borderId="45" xfId="52" applyFont="1" applyFill="1" applyBorder="1" applyProtection="1">
      <alignment/>
      <protection/>
    </xf>
    <xf numFmtId="167" fontId="22" fillId="5" borderId="0" xfId="52" applyNumberFormat="1" applyFont="1" applyFill="1" applyBorder="1" applyAlignment="1" applyProtection="1">
      <alignment horizontal="center"/>
      <protection/>
    </xf>
    <xf numFmtId="2" fontId="22" fillId="5" borderId="0" xfId="52" applyNumberFormat="1" applyFont="1" applyFill="1" applyBorder="1" applyAlignment="1" applyProtection="1">
      <alignment horizontal="centerContinuous"/>
      <protection/>
    </xf>
    <xf numFmtId="0" fontId="11" fillId="5" borderId="37" xfId="52" applyFont="1" applyFill="1" applyBorder="1" applyProtection="1">
      <alignment/>
      <protection/>
    </xf>
    <xf numFmtId="0" fontId="11" fillId="5" borderId="0" xfId="52" applyFont="1" applyFill="1" applyAlignment="1" applyProtection="1">
      <alignment horizontal="centerContinuous"/>
      <protection/>
    </xf>
    <xf numFmtId="0" fontId="11" fillId="5" borderId="38" xfId="52" applyFont="1" applyFill="1" applyBorder="1" applyProtection="1">
      <alignment/>
      <protection/>
    </xf>
    <xf numFmtId="0" fontId="11" fillId="5" borderId="38" xfId="52" applyFont="1" applyFill="1" applyBorder="1" applyAlignment="1" applyProtection="1">
      <alignment horizontal="center"/>
      <protection/>
    </xf>
    <xf numFmtId="164" fontId="17" fillId="5" borderId="38" xfId="52" applyNumberFormat="1" applyFont="1" applyFill="1" applyBorder="1" applyAlignment="1" applyProtection="1">
      <alignment horizontal="center"/>
      <protection/>
    </xf>
    <xf numFmtId="0" fontId="11" fillId="5" borderId="51" xfId="52" applyFont="1" applyFill="1" applyBorder="1" applyProtection="1">
      <alignment/>
      <protection/>
    </xf>
    <xf numFmtId="0" fontId="11" fillId="5" borderId="44" xfId="52" applyFont="1" applyFill="1" applyBorder="1" applyProtection="1">
      <alignment/>
      <protection/>
    </xf>
    <xf numFmtId="0" fontId="17" fillId="5" borderId="8" xfId="52" applyFont="1" applyFill="1" applyBorder="1" applyProtection="1">
      <alignment/>
      <protection/>
    </xf>
    <xf numFmtId="4" fontId="11" fillId="5" borderId="0" xfId="52" applyNumberFormat="1" applyFont="1" applyFill="1" applyBorder="1" applyProtection="1">
      <alignment/>
      <protection/>
    </xf>
    <xf numFmtId="0" fontId="11" fillId="5" borderId="8" xfId="52" applyFont="1" applyFill="1" applyBorder="1" applyAlignment="1" applyProtection="1">
      <alignment horizontal="right"/>
      <protection/>
    </xf>
    <xf numFmtId="4" fontId="11" fillId="5" borderId="0" xfId="42" applyNumberFormat="1" applyFont="1" applyFill="1" applyBorder="1" applyAlignment="1" applyProtection="1">
      <alignment horizontal="center"/>
      <protection/>
    </xf>
    <xf numFmtId="0" fontId="38" fillId="5" borderId="0" xfId="52" applyFont="1" applyFill="1" applyBorder="1" applyProtection="1">
      <alignment/>
      <protection/>
    </xf>
    <xf numFmtId="164" fontId="11" fillId="5" borderId="38" xfId="42" applyFont="1" applyFill="1" applyBorder="1" applyProtection="1">
      <protection/>
    </xf>
    <xf numFmtId="4" fontId="11" fillId="5" borderId="2" xfId="52" applyNumberFormat="1" applyFont="1" applyFill="1" applyBorder="1" applyProtection="1">
      <alignment/>
      <protection/>
    </xf>
    <xf numFmtId="0" fontId="11" fillId="5" borderId="40" xfId="52" applyFont="1" applyFill="1" applyBorder="1" applyProtection="1">
      <alignment/>
      <protection/>
    </xf>
    <xf numFmtId="4" fontId="11" fillId="5" borderId="9" xfId="52" applyNumberFormat="1" applyFont="1" applyFill="1" applyBorder="1" applyProtection="1">
      <alignment/>
      <protection/>
    </xf>
    <xf numFmtId="0" fontId="11" fillId="5" borderId="8" xfId="52" applyFont="1" applyFill="1" applyBorder="1" applyProtection="1">
      <alignment/>
      <protection/>
    </xf>
    <xf numFmtId="0" fontId="11" fillId="5" borderId="52" xfId="52" applyFont="1" applyFill="1" applyBorder="1" applyProtection="1">
      <alignment/>
      <protection/>
    </xf>
    <xf numFmtId="0" fontId="11" fillId="5" borderId="45" xfId="52" applyFont="1" applyFill="1" applyBorder="1" applyAlignment="1" applyProtection="1">
      <alignment horizontal="right"/>
      <protection/>
    </xf>
    <xf numFmtId="4" fontId="22" fillId="5" borderId="0" xfId="42" applyNumberFormat="1" applyFont="1" applyFill="1" applyBorder="1" applyAlignment="1" applyProtection="1">
      <alignment horizontal="center"/>
      <protection/>
    </xf>
    <xf numFmtId="0" fontId="11" fillId="5" borderId="8" xfId="52" applyFont="1" applyFill="1" applyBorder="1" applyAlignment="1" applyProtection="1">
      <alignment horizontal="left"/>
      <protection/>
    </xf>
    <xf numFmtId="0" fontId="22" fillId="5" borderId="0" xfId="52" applyFont="1" applyFill="1" applyBorder="1" applyProtection="1">
      <alignment/>
      <protection/>
    </xf>
    <xf numFmtId="4" fontId="38" fillId="5" borderId="0" xfId="42" applyNumberFormat="1" applyFont="1" applyFill="1" applyBorder="1" applyAlignment="1" applyProtection="1">
      <alignment horizontal="center"/>
      <protection/>
    </xf>
    <xf numFmtId="4" fontId="11" fillId="5" borderId="0" xfId="52" applyNumberFormat="1" applyFont="1" applyFill="1" applyBorder="1" applyAlignment="1" applyProtection="1">
      <alignment horizontal="center"/>
      <protection/>
    </xf>
    <xf numFmtId="0" fontId="11" fillId="5" borderId="41" xfId="52" applyFont="1" applyFill="1" applyBorder="1" applyProtection="1">
      <alignment/>
      <protection/>
    </xf>
    <xf numFmtId="0" fontId="11" fillId="5" borderId="42" xfId="52" applyFont="1" applyFill="1" applyBorder="1" applyProtection="1">
      <alignment/>
      <protection/>
    </xf>
    <xf numFmtId="0" fontId="11" fillId="0" borderId="38" xfId="52" applyFont="1" applyBorder="1" applyProtection="1">
      <alignment/>
      <protection/>
    </xf>
    <xf numFmtId="0" fontId="11" fillId="0" borderId="0" xfId="52" applyFont="1" applyBorder="1" applyProtection="1">
      <alignment/>
      <protection/>
    </xf>
    <xf numFmtId="0" fontId="11" fillId="5" borderId="53" xfId="52" applyFont="1" applyFill="1" applyBorder="1" applyProtection="1">
      <alignment/>
      <protection/>
    </xf>
    <xf numFmtId="0" fontId="11" fillId="5" borderId="0" xfId="52" applyFont="1" applyFill="1" applyAlignment="1" applyProtection="1">
      <alignment horizontal="center"/>
      <protection/>
    </xf>
    <xf numFmtId="0" fontId="11" fillId="9" borderId="32" xfId="52" applyFont="1" applyFill="1" applyBorder="1" applyAlignment="1" applyProtection="1">
      <alignment horizontal="center"/>
      <protection locked="0"/>
    </xf>
    <xf numFmtId="164" fontId="11" fillId="9" borderId="43" xfId="42" applyFont="1" applyFill="1" applyBorder="1" applyProtection="1">
      <protection locked="0"/>
    </xf>
    <xf numFmtId="166" fontId="17" fillId="9" borderId="44" xfId="52" applyNumberFormat="1" applyFont="1" applyFill="1" applyBorder="1" applyProtection="1">
      <alignment/>
      <protection locked="0"/>
    </xf>
    <xf numFmtId="166" fontId="17" fillId="9" borderId="43" xfId="52" applyNumberFormat="1" applyFont="1" applyFill="1" applyBorder="1" applyAlignment="1" applyProtection="1">
      <alignment horizontal="right"/>
      <protection locked="0"/>
    </xf>
    <xf numFmtId="0" fontId="35" fillId="2" borderId="24" xfId="50" applyFont="1" applyFill="1" applyBorder="1" applyProtection="1">
      <alignment/>
      <protection/>
    </xf>
    <xf numFmtId="0" fontId="17" fillId="2" borderId="19" xfId="50" applyFont="1" applyFill="1" applyBorder="1" applyProtection="1">
      <alignment/>
      <protection/>
    </xf>
    <xf numFmtId="0" fontId="35" fillId="2" borderId="25" xfId="50" applyFont="1" applyFill="1" applyBorder="1" applyProtection="1">
      <alignment/>
      <protection/>
    </xf>
    <xf numFmtId="0" fontId="7" fillId="5" borderId="0" xfId="46" applyFont="1" applyFill="1" applyBorder="1">
      <alignment/>
      <protection/>
    </xf>
    <xf numFmtId="168" fontId="16" fillId="5" borderId="0" xfId="40" applyNumberFormat="1" applyFont="1" applyFill="1" applyBorder="1" applyAlignment="1" applyProtection="1">
      <alignment horizontal="center"/>
      <protection/>
    </xf>
    <xf numFmtId="7" fontId="13" fillId="9" borderId="54" xfId="50" applyNumberFormat="1" applyFont="1" applyFill="1" applyBorder="1" applyProtection="1">
      <alignment/>
      <protection locked="0"/>
    </xf>
    <xf numFmtId="0" fontId="35" fillId="2" borderId="32" xfId="50" applyFont="1" applyFill="1" applyBorder="1" applyAlignment="1" applyProtection="1">
      <alignment horizontal="center"/>
      <protection/>
    </xf>
    <xf numFmtId="168" fontId="11" fillId="5" borderId="0" xfId="42" applyNumberFormat="1" applyFont="1" applyFill="1" applyBorder="1" applyAlignment="1" applyProtection="1">
      <alignment horizontal="center"/>
      <protection/>
    </xf>
    <xf numFmtId="0" fontId="35" fillId="2" borderId="35" xfId="50" applyFont="1" applyFill="1" applyBorder="1" applyAlignment="1" applyProtection="1">
      <alignment horizontal="center"/>
      <protection/>
    </xf>
    <xf numFmtId="0" fontId="35" fillId="2" borderId="36" xfId="50" applyFont="1" applyFill="1" applyBorder="1" applyAlignment="1" applyProtection="1">
      <alignment horizontal="center"/>
      <protection/>
    </xf>
    <xf numFmtId="168" fontId="31" fillId="5" borderId="0" xfId="41" applyNumberFormat="1" applyFont="1" applyFill="1" applyBorder="1" applyAlignment="1" applyProtection="1">
      <alignment horizontal="center"/>
      <protection/>
    </xf>
    <xf numFmtId="3" fontId="11" fillId="9" borderId="0" xfId="49" applyNumberFormat="1" applyFont="1" applyFill="1" applyAlignment="1" applyProtection="1">
      <alignment horizontal="right"/>
      <protection locked="0"/>
    </xf>
    <xf numFmtId="3" fontId="11" fillId="5" borderId="0" xfId="49" applyNumberFormat="1" applyFont="1" applyFill="1" applyProtection="1">
      <alignment/>
      <protection/>
    </xf>
    <xf numFmtId="0" fontId="7" fillId="2" borderId="36" xfId="49" applyFont="1" applyFill="1" applyBorder="1" applyProtection="1">
      <alignment/>
      <protection/>
    </xf>
    <xf numFmtId="0" fontId="11" fillId="5" borderId="55" xfId="49" applyFont="1" applyFill="1" applyBorder="1" applyProtection="1">
      <alignment/>
      <protection/>
    </xf>
    <xf numFmtId="2" fontId="11" fillId="5" borderId="55" xfId="49" applyNumberFormat="1" applyFont="1" applyFill="1" applyBorder="1" applyProtection="1">
      <alignment/>
      <protection/>
    </xf>
    <xf numFmtId="0" fontId="11" fillId="5" borderId="35" xfId="49" applyFont="1" applyFill="1" applyBorder="1" applyProtection="1">
      <alignment/>
      <protection/>
    </xf>
    <xf numFmtId="2" fontId="11" fillId="5" borderId="56" xfId="49" applyNumberFormat="1" applyFont="1" applyFill="1" applyBorder="1" applyAlignment="1" applyProtection="1">
      <alignment horizontal="right"/>
      <protection/>
    </xf>
    <xf numFmtId="0" fontId="11" fillId="5" borderId="36" xfId="49" applyFont="1" applyFill="1" applyBorder="1" applyProtection="1">
      <alignment/>
      <protection/>
    </xf>
    <xf numFmtId="0" fontId="11" fillId="5" borderId="4" xfId="49" applyFont="1" applyFill="1" applyBorder="1" applyProtection="1">
      <alignment/>
      <protection/>
    </xf>
    <xf numFmtId="0" fontId="41" fillId="2" borderId="0" xfId="49" applyFont="1" applyFill="1" applyBorder="1" applyAlignment="1" applyProtection="1">
      <alignment horizontal="center" vertical="center" wrapText="1"/>
      <protection/>
    </xf>
    <xf numFmtId="0" fontId="41" fillId="2" borderId="3" xfId="49" applyFont="1" applyFill="1" applyBorder="1" applyAlignment="1" applyProtection="1">
      <alignment horizontal="center" vertical="center" wrapText="1"/>
      <protection/>
    </xf>
    <xf numFmtId="0" fontId="11" fillId="5" borderId="9" xfId="49" applyFont="1" applyFill="1" applyBorder="1" applyProtection="1">
      <alignment/>
      <protection/>
    </xf>
    <xf numFmtId="0" fontId="11" fillId="5" borderId="11" xfId="49" applyFont="1" applyFill="1" applyBorder="1" applyProtection="1">
      <alignment/>
      <protection/>
    </xf>
    <xf numFmtId="2" fontId="11" fillId="9" borderId="3" xfId="49" applyNumberFormat="1" applyFont="1" applyFill="1" applyBorder="1" applyAlignment="1" applyProtection="1">
      <alignment horizontal="right"/>
      <protection locked="0"/>
    </xf>
    <xf numFmtId="2" fontId="11" fillId="5" borderId="4" xfId="49" applyNumberFormat="1" applyFont="1" applyFill="1" applyBorder="1" applyProtection="1">
      <alignment/>
      <protection/>
    </xf>
    <xf numFmtId="0" fontId="11" fillId="5" borderId="34" xfId="49" applyFont="1" applyFill="1" applyBorder="1" applyProtection="1">
      <alignment/>
      <protection/>
    </xf>
    <xf numFmtId="168" fontId="11" fillId="5" borderId="2" xfId="49" applyNumberFormat="1" applyFont="1" applyFill="1" applyBorder="1" applyProtection="1">
      <alignment/>
      <protection/>
    </xf>
    <xf numFmtId="0" fontId="11" fillId="5" borderId="33" xfId="49" applyFont="1" applyFill="1" applyBorder="1" applyProtection="1">
      <alignment/>
      <protection/>
    </xf>
    <xf numFmtId="0" fontId="11" fillId="5" borderId="47" xfId="49" applyFont="1" applyFill="1" applyBorder="1" applyProtection="1">
      <alignment/>
      <protection/>
    </xf>
    <xf numFmtId="168" fontId="16" fillId="5" borderId="0" xfId="39" applyNumberFormat="1" applyFont="1" applyFill="1" applyBorder="1" applyAlignment="1" applyProtection="1">
      <alignment horizontal="center"/>
      <protection/>
    </xf>
    <xf numFmtId="168" fontId="16" fillId="5" borderId="0" xfId="39" applyNumberFormat="1" applyFont="1" applyFill="1" applyBorder="1" applyAlignment="1" applyProtection="1">
      <alignment horizontal="center" vertical="top"/>
      <protection/>
    </xf>
    <xf numFmtId="168" fontId="16" fillId="5" borderId="10" xfId="39" applyNumberFormat="1" applyFont="1" applyFill="1" applyBorder="1" applyAlignment="1" applyProtection="1">
      <alignment horizontal="center" vertical="top"/>
      <protection/>
    </xf>
    <xf numFmtId="168" fontId="15" fillId="5" borderId="10" xfId="48" applyNumberFormat="1" applyFont="1" applyFill="1" applyBorder="1" applyAlignment="1" applyProtection="1">
      <alignment horizontal="center"/>
      <protection/>
    </xf>
    <xf numFmtId="7" fontId="20" fillId="5" borderId="21" xfId="48" applyNumberFormat="1" applyFont="1" applyFill="1" applyBorder="1" applyProtection="1">
      <alignment/>
      <protection/>
    </xf>
    <xf numFmtId="0" fontId="20" fillId="5" borderId="0" xfId="48" applyFont="1" applyFill="1" applyBorder="1" applyAlignment="1" applyProtection="1">
      <alignment horizontal="center"/>
      <protection/>
    </xf>
    <xf numFmtId="168" fontId="16" fillId="5" borderId="0" xfId="38" applyNumberFormat="1" applyFont="1" applyFill="1" applyBorder="1" applyAlignment="1" applyProtection="1">
      <alignment horizontal="center"/>
      <protection/>
    </xf>
    <xf numFmtId="0" fontId="27" fillId="5" borderId="0" xfId="46" applyFont="1" applyFill="1">
      <alignment/>
      <protection/>
    </xf>
    <xf numFmtId="0" fontId="11" fillId="5" borderId="57" xfId="49" applyFont="1" applyFill="1" applyBorder="1" applyProtection="1">
      <alignment/>
      <protection/>
    </xf>
    <xf numFmtId="0" fontId="11" fillId="0" borderId="9" xfId="49" applyFont="1" applyBorder="1" applyProtection="1">
      <alignment/>
      <protection/>
    </xf>
    <xf numFmtId="0" fontId="11" fillId="5" borderId="58" xfId="49" applyFont="1" applyFill="1" applyBorder="1" applyProtection="1">
      <alignment/>
      <protection/>
    </xf>
    <xf numFmtId="0" fontId="11" fillId="2" borderId="5" xfId="49" applyFont="1" applyFill="1" applyBorder="1" applyProtection="1">
      <alignment/>
      <protection/>
    </xf>
    <xf numFmtId="0" fontId="11" fillId="2" borderId="47" xfId="49" applyFont="1" applyFill="1" applyBorder="1" applyProtection="1">
      <alignment/>
      <protection/>
    </xf>
    <xf numFmtId="0" fontId="41" fillId="2" borderId="33" xfId="49" applyFont="1" applyFill="1" applyBorder="1" applyProtection="1">
      <alignment/>
      <protection/>
    </xf>
    <xf numFmtId="0" fontId="7" fillId="2" borderId="8" xfId="49" applyFont="1" applyFill="1" applyBorder="1" applyProtection="1">
      <alignment/>
      <protection/>
    </xf>
    <xf numFmtId="0" fontId="7" fillId="2" borderId="56" xfId="49" applyFont="1" applyFill="1" applyBorder="1" applyProtection="1">
      <alignment/>
      <protection/>
    </xf>
    <xf numFmtId="0" fontId="11" fillId="9" borderId="0" xfId="49" applyFont="1" applyFill="1" applyBorder="1" applyAlignment="1" applyProtection="1">
      <alignment/>
      <protection locked="0"/>
    </xf>
    <xf numFmtId="0" fontId="17" fillId="5" borderId="0" xfId="49" applyFont="1" applyFill="1" applyBorder="1" applyAlignment="1" applyProtection="1">
      <alignment horizontal="right"/>
      <protection/>
    </xf>
    <xf numFmtId="168" fontId="11" fillId="5" borderId="0" xfId="49" applyNumberFormat="1" applyFont="1" applyFill="1" applyBorder="1" applyProtection="1">
      <alignment/>
      <protection/>
    </xf>
    <xf numFmtId="165" fontId="11" fillId="5" borderId="8" xfId="49" applyNumberFormat="1" applyFont="1" applyFill="1" applyBorder="1" applyAlignment="1" applyProtection="1">
      <alignment horizontal="center"/>
      <protection/>
    </xf>
    <xf numFmtId="2" fontId="11" fillId="5" borderId="36" xfId="49" applyNumberFormat="1" applyFont="1" applyFill="1" applyBorder="1" applyAlignment="1" applyProtection="1">
      <alignment horizontal="right"/>
      <protection/>
    </xf>
    <xf numFmtId="2" fontId="11" fillId="5" borderId="35" xfId="49" applyNumberFormat="1" applyFont="1" applyFill="1" applyBorder="1" applyAlignment="1" applyProtection="1">
      <alignment horizontal="right"/>
      <protection/>
    </xf>
    <xf numFmtId="0" fontId="7" fillId="5" borderId="0" xfId="49" applyFont="1" applyFill="1" applyBorder="1" applyProtection="1">
      <alignment/>
      <protection/>
    </xf>
    <xf numFmtId="0" fontId="7" fillId="5" borderId="9" xfId="49" applyFont="1" applyFill="1" applyBorder="1" applyProtection="1">
      <alignment/>
      <protection/>
    </xf>
    <xf numFmtId="0" fontId="7" fillId="5" borderId="0" xfId="49" applyFont="1" applyFill="1" applyProtection="1">
      <alignment/>
      <protection/>
    </xf>
    <xf numFmtId="0" fontId="41" fillId="5" borderId="55" xfId="49" applyFont="1" applyFill="1" applyBorder="1" applyAlignment="1" applyProtection="1">
      <alignment horizontal="center" vertical="center" wrapText="1"/>
      <protection/>
    </xf>
    <xf numFmtId="0" fontId="7" fillId="5" borderId="59" xfId="49" applyFont="1" applyFill="1" applyBorder="1" applyProtection="1">
      <alignment/>
      <protection/>
    </xf>
    <xf numFmtId="0" fontId="7" fillId="5" borderId="2" xfId="49" applyFont="1" applyFill="1" applyBorder="1" applyProtection="1">
      <alignment/>
      <protection/>
    </xf>
    <xf numFmtId="0" fontId="35" fillId="2" borderId="33" xfId="51" applyFont="1" applyFill="1" applyBorder="1" applyAlignment="1" applyProtection="1">
      <alignment horizontal="center"/>
      <protection/>
    </xf>
    <xf numFmtId="170" fontId="16" fillId="5" borderId="0" xfId="45" applyNumberFormat="1" applyFont="1" applyFill="1" applyBorder="1" applyAlignment="1" applyProtection="1">
      <alignment horizontal="center"/>
      <protection/>
    </xf>
    <xf numFmtId="170" fontId="16" fillId="5" borderId="0" xfId="45" applyNumberFormat="1" applyFont="1" applyFill="1" applyBorder="1" applyAlignment="1" applyProtection="1">
      <alignment horizontal="center" vertical="top"/>
      <protection/>
    </xf>
    <xf numFmtId="168" fontId="16" fillId="5" borderId="3" xfId="39" applyNumberFormat="1" applyFont="1" applyFill="1" applyBorder="1" applyAlignment="1" applyProtection="1">
      <alignment horizontal="center"/>
      <protection/>
    </xf>
    <xf numFmtId="2" fontId="16" fillId="5" borderId="3" xfId="48" applyNumberFormat="1" applyFont="1" applyFill="1" applyBorder="1" applyAlignment="1" applyProtection="1">
      <alignment horizontal="center"/>
      <protection/>
    </xf>
    <xf numFmtId="168" fontId="16" fillId="5" borderId="3" xfId="39" applyNumberFormat="1" applyFont="1" applyFill="1" applyBorder="1" applyAlignment="1" applyProtection="1">
      <alignment horizontal="center" vertical="top"/>
      <protection/>
    </xf>
    <xf numFmtId="0" fontId="11" fillId="5" borderId="0" xfId="0" applyFont="1" applyFill="1" applyAlignment="1">
      <alignment horizontal="left"/>
    </xf>
    <xf numFmtId="3" fontId="16" fillId="9" borderId="25" xfId="48" applyNumberFormat="1" applyFont="1" applyFill="1" applyBorder="1" applyProtection="1">
      <alignment/>
      <protection locked="0"/>
    </xf>
    <xf numFmtId="168" fontId="16" fillId="9" borderId="25" xfId="48" applyNumberFormat="1" applyFont="1" applyFill="1" applyBorder="1" applyProtection="1">
      <alignment/>
      <protection locked="0"/>
    </xf>
    <xf numFmtId="168" fontId="11" fillId="9" borderId="25" xfId="49" applyNumberFormat="1" applyFont="1" applyFill="1" applyBorder="1" applyProtection="1">
      <alignment/>
      <protection locked="0"/>
    </xf>
    <xf numFmtId="0" fontId="11" fillId="5" borderId="1" xfId="49" applyFont="1" applyFill="1" applyBorder="1" applyProtection="1">
      <alignment/>
      <protection/>
    </xf>
    <xf numFmtId="168" fontId="17" fillId="5" borderId="60" xfId="49" applyNumberFormat="1" applyFont="1" applyFill="1" applyBorder="1" applyProtection="1">
      <alignment/>
      <protection/>
    </xf>
    <xf numFmtId="2" fontId="17" fillId="5" borderId="0" xfId="49" applyNumberFormat="1" applyFont="1" applyFill="1" applyProtection="1">
      <alignment/>
      <protection/>
    </xf>
    <xf numFmtId="0" fontId="11" fillId="5" borderId="61" xfId="49" applyFont="1" applyFill="1" applyBorder="1" applyProtection="1">
      <alignment/>
      <protection/>
    </xf>
    <xf numFmtId="168" fontId="17" fillId="5" borderId="62" xfId="49" applyNumberFormat="1" applyFont="1" applyFill="1" applyBorder="1" applyAlignment="1" applyProtection="1">
      <alignment horizontal="right"/>
      <protection/>
    </xf>
    <xf numFmtId="168" fontId="23" fillId="9" borderId="43" xfId="41" applyNumberFormat="1" applyFont="1" applyFill="1" applyBorder="1" applyProtection="1">
      <protection locked="0"/>
    </xf>
    <xf numFmtId="168" fontId="11" fillId="9" borderId="43" xfId="42" applyNumberFormat="1" applyFont="1" applyFill="1" applyBorder="1" applyAlignment="1" applyProtection="1">
      <alignment horizontal="center"/>
      <protection locked="0"/>
    </xf>
    <xf numFmtId="0" fontId="11" fillId="0" borderId="0" xfId="47" applyFont="1" applyFill="1" applyBorder="1" applyProtection="1">
      <alignment/>
      <protection/>
    </xf>
    <xf numFmtId="49" fontId="11" fillId="5" borderId="0" xfId="47" applyNumberFormat="1" applyFont="1" applyFill="1" applyBorder="1" applyAlignment="1" applyProtection="1">
      <alignment horizontal="left"/>
      <protection/>
    </xf>
    <xf numFmtId="0" fontId="16" fillId="9" borderId="25" xfId="48" applyFont="1" applyFill="1" applyBorder="1" applyAlignment="1" applyProtection="1">
      <alignment vertical="top"/>
      <protection locked="0"/>
    </xf>
    <xf numFmtId="0" fontId="16" fillId="9" borderId="25" xfId="48" applyFont="1" applyFill="1" applyBorder="1" applyProtection="1">
      <alignment/>
      <protection locked="0"/>
    </xf>
    <xf numFmtId="2" fontId="16" fillId="9" borderId="25" xfId="39" applyNumberFormat="1" applyFont="1" applyFill="1" applyBorder="1" applyAlignment="1" applyProtection="1">
      <alignment horizontal="center"/>
      <protection locked="0"/>
    </xf>
    <xf numFmtId="2" fontId="16" fillId="9" borderId="25" xfId="39" applyNumberFormat="1" applyFont="1" applyFill="1" applyBorder="1" applyAlignment="1" applyProtection="1">
      <alignment horizontal="center" vertical="top"/>
      <protection locked="0"/>
    </xf>
    <xf numFmtId="0" fontId="31" fillId="9" borderId="32" xfId="51" applyFont="1" applyFill="1" applyBorder="1" applyProtection="1">
      <alignment/>
      <protection locked="0"/>
    </xf>
    <xf numFmtId="167" fontId="11" fillId="9" borderId="32" xfId="52" applyNumberFormat="1" applyFont="1" applyFill="1" applyBorder="1" applyAlignment="1" applyProtection="1">
      <alignment horizontal="center"/>
      <protection locked="0"/>
    </xf>
    <xf numFmtId="0" fontId="11" fillId="9" borderId="32" xfId="52" applyFont="1" applyFill="1" applyBorder="1" applyProtection="1">
      <alignment/>
      <protection locked="0"/>
    </xf>
    <xf numFmtId="167" fontId="16" fillId="9" borderId="32" xfId="50" applyNumberFormat="1" applyFont="1" applyFill="1" applyBorder="1" applyAlignment="1" applyProtection="1">
      <alignment horizontal="center"/>
      <protection locked="0"/>
    </xf>
    <xf numFmtId="0" fontId="16" fillId="9" borderId="32" xfId="50" applyNumberFormat="1" applyFont="1" applyFill="1" applyBorder="1" applyAlignment="1" applyProtection="1">
      <alignment horizontal="center"/>
      <protection locked="0"/>
    </xf>
    <xf numFmtId="168" fontId="16" fillId="9" borderId="33" xfId="50" applyNumberFormat="1" applyFont="1" applyFill="1" applyBorder="1" applyAlignment="1" applyProtection="1">
      <alignment horizontal="center"/>
      <protection locked="0"/>
    </xf>
    <xf numFmtId="2" fontId="16" fillId="5" borderId="0" xfId="47" applyNumberFormat="1" applyFont="1" applyFill="1" applyBorder="1" applyAlignment="1" applyProtection="1">
      <alignment horizontal="centerContinuous"/>
      <protection/>
    </xf>
    <xf numFmtId="0" fontId="15" fillId="5" borderId="0" xfId="47" applyFont="1" applyFill="1" applyAlignment="1" applyProtection="1">
      <alignment horizontal="centerContinuous"/>
      <protection/>
    </xf>
    <xf numFmtId="1" fontId="11" fillId="5" borderId="0" xfId="49" applyNumberFormat="1" applyFont="1" applyFill="1" applyProtection="1">
      <alignment/>
      <protection/>
    </xf>
    <xf numFmtId="49" fontId="11" fillId="9" borderId="32" xfId="52" applyNumberFormat="1" applyFont="1" applyFill="1" applyBorder="1" applyAlignment="1" applyProtection="1">
      <alignment horizontal="centerContinuous"/>
      <protection locked="0"/>
    </xf>
    <xf numFmtId="49" fontId="16" fillId="9" borderId="32" xfId="50" applyNumberFormat="1" applyFont="1" applyFill="1" applyBorder="1" applyAlignment="1" applyProtection="1">
      <alignment horizontal="centerContinuous"/>
      <protection locked="0"/>
    </xf>
    <xf numFmtId="0" fontId="11" fillId="5" borderId="1" xfId="47" applyFont="1" applyFill="1" applyBorder="1" applyProtection="1">
      <alignment/>
      <protection/>
    </xf>
    <xf numFmtId="0" fontId="13" fillId="5" borderId="1" xfId="47" applyFont="1" applyFill="1" applyBorder="1" applyProtection="1">
      <alignment/>
      <protection/>
    </xf>
    <xf numFmtId="0" fontId="11" fillId="5" borderId="15" xfId="47" applyFont="1" applyFill="1" applyBorder="1" applyProtection="1">
      <alignment/>
      <protection/>
    </xf>
    <xf numFmtId="0" fontId="11" fillId="5" borderId="45" xfId="47" applyFont="1" applyFill="1" applyBorder="1" applyProtection="1">
      <alignment/>
      <protection/>
    </xf>
    <xf numFmtId="0" fontId="11" fillId="5" borderId="17" xfId="47" applyFont="1" applyFill="1" applyBorder="1" applyProtection="1">
      <alignment/>
      <protection/>
    </xf>
    <xf numFmtId="0" fontId="15" fillId="5" borderId="14" xfId="47" applyFont="1" applyFill="1" applyBorder="1" applyAlignment="1" applyProtection="1">
      <alignment horizontal="left"/>
      <protection/>
    </xf>
    <xf numFmtId="0" fontId="11" fillId="5" borderId="63" xfId="47" applyFont="1" applyFill="1" applyBorder="1" applyProtection="1">
      <alignment/>
      <protection/>
    </xf>
    <xf numFmtId="0" fontId="11" fillId="5" borderId="10" xfId="47" applyFont="1" applyFill="1" applyBorder="1" applyProtection="1">
      <alignment/>
      <protection/>
    </xf>
    <xf numFmtId="0" fontId="17" fillId="5" borderId="1" xfId="47" applyFont="1" applyFill="1" applyBorder="1" applyAlignment="1" applyProtection="1">
      <alignment horizontal="center"/>
      <protection/>
    </xf>
    <xf numFmtId="0" fontId="11" fillId="5" borderId="1" xfId="47" applyFont="1" applyFill="1" applyBorder="1" applyAlignment="1" applyProtection="1">
      <alignment horizontal="centerContinuous"/>
      <protection/>
    </xf>
    <xf numFmtId="0" fontId="16" fillId="5" borderId="10" xfId="47" applyFont="1" applyFill="1" applyBorder="1" applyAlignment="1" applyProtection="1">
      <alignment horizontal="center"/>
      <protection/>
    </xf>
    <xf numFmtId="0" fontId="11" fillId="5" borderId="33" xfId="47" applyFont="1" applyFill="1" applyBorder="1" applyProtection="1">
      <alignment/>
      <protection/>
    </xf>
    <xf numFmtId="0" fontId="11" fillId="5" borderId="5" xfId="47" applyFont="1" applyFill="1" applyBorder="1" applyProtection="1">
      <alignment/>
      <protection/>
    </xf>
    <xf numFmtId="0" fontId="11" fillId="5" borderId="47" xfId="47" applyFont="1" applyFill="1" applyBorder="1" applyProtection="1">
      <alignment/>
      <protection/>
    </xf>
    <xf numFmtId="0" fontId="11" fillId="5" borderId="64" xfId="47" applyFont="1" applyFill="1" applyBorder="1" applyAlignment="1" applyProtection="1">
      <alignment horizontal="center"/>
      <protection/>
    </xf>
    <xf numFmtId="0" fontId="11" fillId="5" borderId="22" xfId="47" applyFont="1" applyFill="1" applyBorder="1" applyAlignment="1" applyProtection="1">
      <alignment horizontal="center"/>
      <protection/>
    </xf>
    <xf numFmtId="0" fontId="11" fillId="5" borderId="21" xfId="47" applyFont="1" applyFill="1" applyBorder="1" applyAlignment="1" applyProtection="1">
      <alignment horizontal="centerContinuous"/>
      <protection/>
    </xf>
    <xf numFmtId="164" fontId="13" fillId="5" borderId="21" xfId="47" applyNumberFormat="1" applyFont="1" applyFill="1" applyBorder="1" applyAlignment="1" applyProtection="1">
      <alignment horizontal="center"/>
      <protection/>
    </xf>
    <xf numFmtId="164" fontId="13" fillId="5" borderId="23" xfId="47" applyNumberFormat="1" applyFont="1" applyFill="1" applyBorder="1" applyAlignment="1" applyProtection="1">
      <alignment horizontal="center"/>
      <protection/>
    </xf>
    <xf numFmtId="0" fontId="11" fillId="5" borderId="21" xfId="47" applyFont="1" applyFill="1" applyBorder="1" applyProtection="1">
      <alignment/>
      <protection/>
    </xf>
    <xf numFmtId="0" fontId="11" fillId="5" borderId="23" xfId="47" applyFont="1" applyFill="1" applyBorder="1" applyProtection="1">
      <alignment/>
      <protection/>
    </xf>
    <xf numFmtId="0" fontId="11" fillId="5" borderId="34" xfId="47" applyFont="1" applyFill="1" applyBorder="1" applyProtection="1">
      <alignment/>
      <protection/>
    </xf>
    <xf numFmtId="0" fontId="11" fillId="5" borderId="9" xfId="47" applyFont="1" applyFill="1" applyBorder="1" applyProtection="1">
      <alignment/>
      <protection/>
    </xf>
    <xf numFmtId="0" fontId="11" fillId="5" borderId="11" xfId="47" applyFont="1" applyFill="1" applyBorder="1" applyProtection="1">
      <alignment/>
      <protection/>
    </xf>
    <xf numFmtId="0" fontId="11" fillId="5" borderId="8" xfId="47" applyFont="1" applyFill="1" applyBorder="1" applyProtection="1">
      <alignment/>
      <protection/>
    </xf>
    <xf numFmtId="0" fontId="11" fillId="5" borderId="3" xfId="47" applyFont="1" applyFill="1" applyBorder="1" applyProtection="1">
      <alignment/>
      <protection/>
    </xf>
    <xf numFmtId="0" fontId="9" fillId="2" borderId="25" xfId="47" applyFont="1" applyFill="1" applyBorder="1" applyProtection="1">
      <alignment/>
      <protection/>
    </xf>
    <xf numFmtId="168" fontId="16" fillId="5" borderId="3" xfId="38" applyNumberFormat="1" applyFont="1" applyFill="1" applyBorder="1" applyAlignment="1" applyProtection="1">
      <alignment horizontal="center"/>
      <protection/>
    </xf>
    <xf numFmtId="0" fontId="11" fillId="5" borderId="7" xfId="47" applyFont="1" applyFill="1" applyBorder="1" applyProtection="1">
      <alignment/>
      <protection/>
    </xf>
    <xf numFmtId="0" fontId="15" fillId="5" borderId="2" xfId="47" applyFont="1" applyFill="1" applyBorder="1" applyProtection="1">
      <alignment/>
      <protection/>
    </xf>
    <xf numFmtId="0" fontId="16" fillId="5" borderId="2" xfId="47" applyFont="1" applyFill="1" applyBorder="1" applyAlignment="1" applyProtection="1">
      <alignment horizontal="right"/>
      <protection/>
    </xf>
    <xf numFmtId="0" fontId="16" fillId="5" borderId="2" xfId="47" applyFont="1" applyFill="1" applyBorder="1" applyProtection="1">
      <alignment/>
      <protection/>
    </xf>
    <xf numFmtId="0" fontId="16" fillId="5" borderId="2" xfId="47" applyFont="1" applyFill="1" applyBorder="1" applyAlignment="1" applyProtection="1">
      <alignment horizontal="center"/>
      <protection/>
    </xf>
    <xf numFmtId="2" fontId="16" fillId="5" borderId="2" xfId="38" applyNumberFormat="1" applyFont="1" applyFill="1" applyBorder="1" applyAlignment="1" applyProtection="1">
      <alignment horizontal="center"/>
      <protection/>
    </xf>
    <xf numFmtId="2" fontId="16" fillId="5" borderId="4" xfId="38" applyNumberFormat="1" applyFont="1" applyFill="1" applyBorder="1" applyAlignment="1" applyProtection="1">
      <alignment horizontal="center"/>
      <protection/>
    </xf>
    <xf numFmtId="168" fontId="15" fillId="5" borderId="21" xfId="47" applyNumberFormat="1" applyFont="1" applyFill="1" applyBorder="1" applyProtection="1">
      <alignment/>
      <protection/>
    </xf>
    <xf numFmtId="2" fontId="13" fillId="5" borderId="23" xfId="47" applyNumberFormat="1" applyFont="1" applyFill="1" applyBorder="1" applyProtection="1">
      <alignment/>
      <protection/>
    </xf>
    <xf numFmtId="0" fontId="11" fillId="5" borderId="16" xfId="47" applyFont="1" applyFill="1" applyBorder="1" applyProtection="1">
      <alignment/>
      <protection/>
    </xf>
    <xf numFmtId="0" fontId="16" fillId="5" borderId="1" xfId="47" applyFont="1" applyFill="1" applyBorder="1" applyProtection="1">
      <alignment/>
      <protection/>
    </xf>
    <xf numFmtId="0" fontId="16" fillId="5" borderId="21" xfId="47" applyFont="1" applyFill="1" applyBorder="1" applyProtection="1">
      <alignment/>
      <protection/>
    </xf>
    <xf numFmtId="0" fontId="11" fillId="5" borderId="12" xfId="47" applyFont="1" applyFill="1" applyBorder="1" applyProtection="1">
      <alignment/>
      <protection/>
    </xf>
    <xf numFmtId="0" fontId="16" fillId="5" borderId="13" xfId="47" applyFont="1" applyFill="1" applyBorder="1" applyProtection="1">
      <alignment/>
      <protection/>
    </xf>
    <xf numFmtId="2" fontId="16" fillId="5" borderId="13" xfId="47" applyNumberFormat="1" applyFont="1" applyFill="1" applyBorder="1" applyProtection="1">
      <alignment/>
      <protection/>
    </xf>
    <xf numFmtId="2" fontId="16" fillId="5" borderId="14" xfId="47" applyNumberFormat="1" applyFont="1" applyFill="1" applyBorder="1" applyProtection="1">
      <alignment/>
      <protection/>
    </xf>
    <xf numFmtId="2" fontId="16" fillId="5" borderId="10" xfId="47" applyNumberFormat="1" applyFont="1" applyFill="1" applyBorder="1" applyProtection="1">
      <alignment/>
      <protection/>
    </xf>
    <xf numFmtId="0" fontId="9" fillId="2" borderId="22" xfId="47" applyFont="1" applyFill="1" applyBorder="1" applyProtection="1">
      <alignment/>
      <protection/>
    </xf>
    <xf numFmtId="0" fontId="19" fillId="5" borderId="15" xfId="47" applyFont="1" applyFill="1" applyBorder="1" applyProtection="1">
      <alignment/>
      <protection/>
    </xf>
    <xf numFmtId="3" fontId="16" fillId="9" borderId="25" xfId="47" applyNumberFormat="1" applyFont="1" applyFill="1" applyBorder="1" applyProtection="1">
      <alignment/>
      <protection locked="0"/>
    </xf>
    <xf numFmtId="168" fontId="16" fillId="9" borderId="25" xfId="47" applyNumberFormat="1" applyFont="1" applyFill="1" applyBorder="1" applyProtection="1">
      <alignment/>
      <protection locked="0"/>
    </xf>
    <xf numFmtId="0" fontId="11" fillId="5" borderId="65" xfId="47" applyFont="1" applyFill="1" applyBorder="1" applyProtection="1">
      <alignment/>
      <protection/>
    </xf>
    <xf numFmtId="166" fontId="13" fillId="5" borderId="23" xfId="47" applyNumberFormat="1" applyFont="1" applyFill="1" applyBorder="1" applyProtection="1">
      <alignment/>
      <protection/>
    </xf>
    <xf numFmtId="2" fontId="16" fillId="5" borderId="10" xfId="38" applyNumberFormat="1" applyFont="1" applyFill="1" applyBorder="1" applyAlignment="1" applyProtection="1">
      <alignment horizontal="center"/>
      <protection/>
    </xf>
    <xf numFmtId="2" fontId="16" fillId="5" borderId="17" xfId="47" applyNumberFormat="1" applyFont="1" applyFill="1" applyBorder="1" applyProtection="1">
      <alignment/>
      <protection/>
    </xf>
    <xf numFmtId="2" fontId="16" fillId="5" borderId="1" xfId="47" applyNumberFormat="1" applyFont="1" applyFill="1" applyBorder="1" applyProtection="1">
      <alignment/>
      <protection/>
    </xf>
    <xf numFmtId="0" fontId="16" fillId="5" borderId="17" xfId="47" applyFont="1" applyFill="1" applyBorder="1" applyProtection="1">
      <alignment/>
      <protection/>
    </xf>
    <xf numFmtId="0" fontId="16" fillId="5" borderId="26" xfId="47" applyFont="1" applyFill="1" applyBorder="1" applyProtection="1">
      <alignment/>
      <protection/>
    </xf>
    <xf numFmtId="0" fontId="16" fillId="5" borderId="27" xfId="47" applyFont="1" applyFill="1" applyBorder="1" applyProtection="1">
      <alignment/>
      <protection/>
    </xf>
    <xf numFmtId="0" fontId="11" fillId="5" borderId="28" xfId="47" applyFont="1" applyFill="1" applyBorder="1" applyProtection="1">
      <alignment/>
      <protection/>
    </xf>
    <xf numFmtId="0" fontId="16" fillId="5" borderId="66" xfId="47" applyFont="1" applyFill="1" applyBorder="1" applyProtection="1">
      <alignment/>
      <protection/>
    </xf>
    <xf numFmtId="0" fontId="11" fillId="5" borderId="29" xfId="47" applyFont="1" applyFill="1" applyBorder="1" applyProtection="1">
      <alignment/>
      <protection/>
    </xf>
    <xf numFmtId="0" fontId="9" fillId="2" borderId="24" xfId="47" applyFont="1" applyFill="1" applyBorder="1" applyProtection="1">
      <alignment/>
      <protection/>
    </xf>
    <xf numFmtId="0" fontId="16" fillId="5" borderId="15" xfId="47" applyFont="1" applyFill="1" applyBorder="1" applyProtection="1">
      <alignment/>
      <protection/>
    </xf>
    <xf numFmtId="166" fontId="13" fillId="5" borderId="23" xfId="47" applyNumberFormat="1" applyFont="1" applyFill="1" applyBorder="1" applyAlignment="1" applyProtection="1">
      <alignment horizontal="right"/>
      <protection/>
    </xf>
    <xf numFmtId="0" fontId="11" fillId="5" borderId="30" xfId="47" applyFont="1" applyFill="1" applyBorder="1" applyProtection="1">
      <alignment/>
      <protection/>
    </xf>
    <xf numFmtId="0" fontId="11" fillId="5" borderId="27" xfId="47" applyFont="1" applyFill="1" applyBorder="1" applyProtection="1">
      <alignment/>
      <protection/>
    </xf>
    <xf numFmtId="0" fontId="11" fillId="5" borderId="31" xfId="47" applyFont="1" applyFill="1" applyBorder="1" applyProtection="1">
      <alignment/>
      <protection/>
    </xf>
    <xf numFmtId="0" fontId="11" fillId="8" borderId="0" xfId="46" applyFont="1" applyFill="1">
      <alignment/>
      <protection/>
    </xf>
    <xf numFmtId="168" fontId="16" fillId="9" borderId="25" xfId="39" applyNumberFormat="1" applyFont="1" applyFill="1" applyBorder="1" applyAlignment="1" applyProtection="1">
      <alignment horizontal="right"/>
      <protection locked="0"/>
    </xf>
    <xf numFmtId="166" fontId="13" fillId="5" borderId="67" xfId="48" applyNumberFormat="1" applyFont="1" applyFill="1" applyBorder="1" applyAlignment="1" applyProtection="1">
      <alignment horizontal="right"/>
      <protection/>
    </xf>
    <xf numFmtId="7" fontId="20" fillId="5" borderId="23" xfId="48" applyNumberFormat="1" applyFont="1" applyFill="1" applyBorder="1" applyProtection="1">
      <alignment/>
      <protection/>
    </xf>
    <xf numFmtId="164" fontId="20" fillId="5" borderId="21" xfId="47" applyNumberFormat="1" applyFont="1" applyFill="1" applyBorder="1" applyAlignment="1" applyProtection="1">
      <alignment horizontal="center"/>
      <protection/>
    </xf>
    <xf numFmtId="164" fontId="20" fillId="5" borderId="0" xfId="47" applyNumberFormat="1" applyFont="1" applyFill="1" applyBorder="1" applyAlignment="1" applyProtection="1">
      <alignment horizontal="center"/>
      <protection/>
    </xf>
    <xf numFmtId="164" fontId="20" fillId="5" borderId="23" xfId="47" applyNumberFormat="1" applyFont="1" applyFill="1" applyBorder="1" applyAlignment="1" applyProtection="1">
      <alignment horizontal="center"/>
      <protection/>
    </xf>
    <xf numFmtId="168" fontId="16" fillId="9" borderId="25" xfId="38" applyNumberFormat="1" applyFont="1" applyFill="1" applyBorder="1" applyAlignment="1" applyProtection="1">
      <alignment horizontal="right"/>
      <protection locked="0"/>
    </xf>
    <xf numFmtId="168" fontId="15" fillId="5" borderId="23" xfId="47" applyNumberFormat="1" applyFont="1" applyFill="1" applyBorder="1" applyProtection="1">
      <alignment/>
      <protection/>
    </xf>
    <xf numFmtId="168" fontId="15" fillId="5" borderId="21" xfId="47" applyNumberFormat="1" applyFont="1" applyFill="1" applyBorder="1" applyAlignment="1" applyProtection="1">
      <alignment horizontal="right"/>
      <protection/>
    </xf>
    <xf numFmtId="0" fontId="21" fillId="5" borderId="0" xfId="48" applyFont="1" applyFill="1" applyBorder="1" applyAlignment="1" applyProtection="1">
      <alignment vertical="top"/>
      <protection/>
    </xf>
    <xf numFmtId="168" fontId="16" fillId="5" borderId="22" xfId="39" applyNumberFormat="1" applyFont="1" applyFill="1" applyBorder="1" applyAlignment="1" applyProtection="1">
      <alignment horizontal="center" vertical="top"/>
      <protection/>
    </xf>
    <xf numFmtId="2" fontId="21" fillId="5" borderId="10" xfId="39" applyNumberFormat="1" applyFont="1" applyFill="1" applyBorder="1" applyAlignment="1" applyProtection="1">
      <alignment horizontal="center" vertical="top"/>
      <protection/>
    </xf>
    <xf numFmtId="0" fontId="16" fillId="5" borderId="10" xfId="48" applyFont="1" applyFill="1" applyBorder="1" applyAlignment="1" applyProtection="1">
      <alignment horizontal="right"/>
      <protection/>
    </xf>
    <xf numFmtId="168" fontId="16" fillId="5" borderId="25" xfId="39" applyNumberFormat="1" applyFont="1" applyFill="1" applyBorder="1" applyAlignment="1" applyProtection="1">
      <alignment horizontal="center" vertical="top"/>
      <protection/>
    </xf>
    <xf numFmtId="2" fontId="16" fillId="5" borderId="12" xfId="39" applyNumberFormat="1" applyFont="1" applyFill="1" applyBorder="1" applyAlignment="1" applyProtection="1">
      <alignment horizontal="center" vertical="top"/>
      <protection/>
    </xf>
    <xf numFmtId="2" fontId="16" fillId="5" borderId="0" xfId="39" applyNumberFormat="1" applyFont="1" applyFill="1" applyBorder="1" applyAlignment="1" applyProtection="1">
      <alignment horizontal="center" vertical="top"/>
      <protection/>
    </xf>
    <xf numFmtId="0" fontId="12" fillId="5" borderId="0" xfId="50" applyFont="1" applyFill="1" applyAlignment="1" applyProtection="1">
      <alignment horizontal="center"/>
      <protection/>
    </xf>
    <xf numFmtId="0" fontId="11" fillId="0" borderId="0" xfId="47" applyFont="1" applyFill="1" applyBorder="1" applyProtection="1">
      <alignment/>
      <protection locked="0"/>
    </xf>
    <xf numFmtId="166" fontId="13" fillId="5" borderId="67" xfId="48" applyNumberFormat="1" applyFont="1" applyFill="1" applyBorder="1" applyProtection="1">
      <alignment/>
      <protection/>
    </xf>
    <xf numFmtId="0" fontId="11" fillId="5" borderId="68" xfId="48" applyFont="1" applyFill="1" applyBorder="1" applyProtection="1">
      <alignment/>
      <protection/>
    </xf>
    <xf numFmtId="0" fontId="16" fillId="0" borderId="0" xfId="50" applyFont="1" applyProtection="1">
      <alignment/>
      <protection/>
    </xf>
    <xf numFmtId="0" fontId="16" fillId="9" borderId="35" xfId="50" applyFont="1" applyFill="1" applyBorder="1" applyAlignment="1" applyProtection="1">
      <alignment horizontal="center"/>
      <protection locked="0"/>
    </xf>
    <xf numFmtId="2" fontId="16" fillId="5" borderId="14" xfId="50" applyNumberFormat="1" applyFont="1" applyFill="1" applyBorder="1" applyAlignment="1" applyProtection="1">
      <alignment horizontal="center"/>
      <protection locked="0"/>
    </xf>
    <xf numFmtId="2" fontId="16" fillId="5" borderId="10" xfId="50" applyNumberFormat="1" applyFont="1" applyFill="1" applyBorder="1" applyAlignment="1" applyProtection="1">
      <alignment horizontal="center"/>
      <protection locked="0"/>
    </xf>
    <xf numFmtId="0" fontId="11" fillId="5" borderId="3" xfId="52" applyFont="1" applyFill="1" applyBorder="1" applyAlignment="1" applyProtection="1">
      <alignment horizontal="center"/>
      <protection/>
    </xf>
    <xf numFmtId="2" fontId="11" fillId="5" borderId="10" xfId="52" applyNumberFormat="1" applyFont="1" applyFill="1" applyBorder="1" applyAlignment="1" applyProtection="1">
      <alignment horizontal="center"/>
      <protection locked="0"/>
    </xf>
    <xf numFmtId="0" fontId="23" fillId="5" borderId="8" xfId="51" applyFont="1" applyFill="1" applyBorder="1" applyAlignment="1" applyProtection="1">
      <alignment horizontal="right"/>
      <protection/>
    </xf>
    <xf numFmtId="0" fontId="31" fillId="5" borderId="22" xfId="51" applyFont="1" applyFill="1" applyBorder="1" applyProtection="1">
      <alignment/>
      <protection/>
    </xf>
    <xf numFmtId="0" fontId="31" fillId="5" borderId="23" xfId="51" applyFont="1" applyFill="1" applyBorder="1" applyProtection="1">
      <alignment/>
      <protection/>
    </xf>
    <xf numFmtId="0" fontId="31" fillId="5" borderId="31" xfId="51" applyFont="1" applyFill="1" applyBorder="1" applyProtection="1">
      <alignment/>
      <protection/>
    </xf>
    <xf numFmtId="0" fontId="31" fillId="5" borderId="69" xfId="51" applyFont="1" applyFill="1" applyBorder="1" applyProtection="1">
      <alignment/>
      <protection/>
    </xf>
    <xf numFmtId="166" fontId="14" fillId="9" borderId="44" xfId="51" applyNumberFormat="1" applyFont="1" applyFill="1" applyBorder="1" applyAlignment="1" applyProtection="1">
      <alignment horizontal="right"/>
      <protection locked="0"/>
    </xf>
    <xf numFmtId="0" fontId="31" fillId="5" borderId="3" xfId="51" applyFont="1" applyFill="1" applyBorder="1" applyAlignment="1" applyProtection="1">
      <alignment horizontal="centerContinuous"/>
      <protection/>
    </xf>
    <xf numFmtId="0" fontId="6" fillId="5" borderId="0" xfId="51" applyFont="1" applyFill="1" applyBorder="1" applyAlignment="1" applyProtection="1">
      <alignment horizontal="center"/>
      <protection/>
    </xf>
    <xf numFmtId="0" fontId="31" fillId="5" borderId="0" xfId="51" applyFont="1" applyFill="1" applyBorder="1" applyAlignment="1" applyProtection="1">
      <alignment horizontal="centerContinuous"/>
      <protection/>
    </xf>
    <xf numFmtId="166" fontId="17" fillId="5" borderId="3" xfId="43" applyNumberFormat="1" applyFont="1" applyFill="1" applyBorder="1" applyProtection="1">
      <protection/>
    </xf>
    <xf numFmtId="0" fontId="11" fillId="5" borderId="0" xfId="47" applyFont="1" applyFill="1" applyBorder="1" applyAlignment="1" applyProtection="1">
      <alignment horizontal="centerContinuous"/>
      <protection/>
    </xf>
    <xf numFmtId="0" fontId="9" fillId="2" borderId="22" xfId="47" applyFont="1" applyFill="1" applyBorder="1" applyAlignment="1" applyProtection="1">
      <alignment horizontal="center"/>
      <protection/>
    </xf>
    <xf numFmtId="0" fontId="8" fillId="5" borderId="0" xfId="0" applyFont="1" applyFill="1" applyBorder="1" applyAlignment="1">
      <alignment/>
    </xf>
    <xf numFmtId="0" fontId="8" fillId="5" borderId="1" xfId="0" applyFont="1" applyFill="1" applyBorder="1" applyAlignment="1">
      <alignment/>
    </xf>
    <xf numFmtId="0" fontId="5" fillId="5" borderId="0" xfId="0" applyFont="1" applyFill="1" applyBorder="1" applyAlignment="1">
      <alignment/>
    </xf>
    <xf numFmtId="8" fontId="5" fillId="5" borderId="0" xfId="0" applyNumberFormat="1" applyFont="1" applyFill="1" applyBorder="1" applyAlignment="1">
      <alignment/>
    </xf>
    <xf numFmtId="0" fontId="9" fillId="2" borderId="32" xfId="48" applyFont="1" applyFill="1" applyBorder="1" applyProtection="1">
      <alignment/>
      <protection/>
    </xf>
    <xf numFmtId="168" fontId="47" fillId="5" borderId="0" xfId="47" applyNumberFormat="1" applyFont="1" applyFill="1" applyBorder="1" applyAlignment="1" applyProtection="1">
      <alignment/>
      <protection/>
    </xf>
    <xf numFmtId="0" fontId="16" fillId="5" borderId="9" xfId="47" applyFont="1" applyFill="1" applyBorder="1" applyProtection="1">
      <alignment/>
      <protection/>
    </xf>
    <xf numFmtId="0" fontId="16" fillId="5" borderId="3" xfId="48" applyFont="1" applyFill="1" applyBorder="1" applyAlignment="1" applyProtection="1">
      <alignment horizontal="center"/>
      <protection/>
    </xf>
    <xf numFmtId="0" fontId="16" fillId="5" borderId="7" xfId="47" applyFont="1" applyFill="1" applyBorder="1" applyProtection="1">
      <alignment/>
      <protection/>
    </xf>
    <xf numFmtId="168" fontId="11" fillId="5" borderId="0" xfId="48" applyNumberFormat="1" applyFont="1" applyFill="1" applyProtection="1">
      <alignment/>
      <protection/>
    </xf>
    <xf numFmtId="0" fontId="11" fillId="5" borderId="0" xfId="48" applyFont="1" applyFill="1" applyProtection="1">
      <alignment/>
      <protection locked="0"/>
    </xf>
    <xf numFmtId="0" fontId="11" fillId="5" borderId="0" xfId="0" applyNumberFormat="1" applyFont="1" applyFill="1"/>
    <xf numFmtId="0" fontId="22" fillId="5" borderId="0" xfId="48" applyFont="1" applyFill="1" applyProtection="1">
      <alignment/>
      <protection/>
    </xf>
    <xf numFmtId="44" fontId="11" fillId="0" borderId="0" xfId="53" applyFont="1" applyFill="1" applyBorder="1" applyProtection="1">
      <protection/>
    </xf>
    <xf numFmtId="168" fontId="11" fillId="0" borderId="0" xfId="48" applyNumberFormat="1" applyFont="1" applyFill="1" applyBorder="1" applyProtection="1">
      <alignment/>
      <protection/>
    </xf>
    <xf numFmtId="0" fontId="11" fillId="0" borderId="0" xfId="48" applyFont="1" applyFill="1" applyBorder="1" applyProtection="1">
      <alignment/>
      <protection locked="0"/>
    </xf>
    <xf numFmtId="0" fontId="11" fillId="0" borderId="0" xfId="48" applyFont="1" applyFill="1" applyBorder="1" applyProtection="1">
      <alignment/>
      <protection/>
    </xf>
    <xf numFmtId="44" fontId="11" fillId="0" borderId="0" xfId="48" applyNumberFormat="1" applyFont="1" applyFill="1" applyBorder="1" applyProtection="1">
      <alignment/>
      <protection/>
    </xf>
    <xf numFmtId="168" fontId="15" fillId="0" borderId="0" xfId="47" applyNumberFormat="1" applyFont="1" applyFill="1" applyBorder="1" applyAlignment="1" applyProtection="1">
      <alignment/>
      <protection locked="0"/>
    </xf>
    <xf numFmtId="168" fontId="15" fillId="0" borderId="0" xfId="47" applyNumberFormat="1" applyFont="1" applyFill="1" applyBorder="1" applyAlignment="1" applyProtection="1">
      <alignment horizontal="center"/>
      <protection locked="0"/>
    </xf>
    <xf numFmtId="2" fontId="11" fillId="0" borderId="0" xfId="48" applyNumberFormat="1" applyFont="1" applyFill="1" applyBorder="1" applyProtection="1">
      <alignment/>
      <protection/>
    </xf>
    <xf numFmtId="168" fontId="47" fillId="5" borderId="0" xfId="47" applyNumberFormat="1" applyFont="1" applyFill="1" applyBorder="1" applyAlignment="1" applyProtection="1">
      <alignment horizontal="center"/>
      <protection/>
    </xf>
    <xf numFmtId="0" fontId="15" fillId="5" borderId="0" xfId="0" applyFont="1" applyFill="1" applyAlignment="1">
      <alignment horizontal="left" vertical="center" wrapText="1"/>
    </xf>
    <xf numFmtId="168" fontId="38" fillId="5" borderId="21" xfId="47" applyNumberFormat="1" applyFont="1" applyFill="1" applyBorder="1" applyProtection="1">
      <alignment/>
      <protection/>
    </xf>
    <xf numFmtId="0" fontId="9" fillId="5" borderId="0" xfId="47" applyFont="1" applyFill="1" applyBorder="1" applyProtection="1">
      <alignment/>
      <protection/>
    </xf>
    <xf numFmtId="0" fontId="16" fillId="5" borderId="0" xfId="48" applyFont="1" applyFill="1" applyBorder="1" applyAlignment="1" applyProtection="1">
      <alignment/>
      <protection/>
    </xf>
    <xf numFmtId="44" fontId="16" fillId="9" borderId="25" xfId="53" applyFont="1" applyFill="1" applyBorder="1" applyProtection="1">
      <protection locked="0"/>
    </xf>
    <xf numFmtId="44" fontId="11" fillId="5" borderId="0" xfId="53" applyFont="1" applyFill="1" applyProtection="1">
      <protection/>
    </xf>
    <xf numFmtId="0" fontId="9" fillId="5" borderId="0" xfId="48" applyFont="1" applyFill="1" applyBorder="1" applyAlignment="1" applyProtection="1">
      <alignment vertical="top"/>
      <protection/>
    </xf>
    <xf numFmtId="44" fontId="16" fillId="5" borderId="0" xfId="53" applyFont="1" applyFill="1" applyBorder="1" applyProtection="1">
      <protection/>
    </xf>
    <xf numFmtId="44" fontId="11" fillId="0" borderId="0" xfId="53" applyFont="1" applyFill="1" applyBorder="1" applyProtection="1">
      <protection locked="0"/>
    </xf>
    <xf numFmtId="168" fontId="49" fillId="5" borderId="21" xfId="47" applyNumberFormat="1" applyFont="1" applyFill="1" applyBorder="1" applyProtection="1">
      <alignment/>
      <protection/>
    </xf>
    <xf numFmtId="44" fontId="16" fillId="9" borderId="25" xfId="43" applyFont="1" applyFill="1" applyBorder="1" applyAlignment="1" applyProtection="1">
      <alignment horizontal="center"/>
      <protection locked="0"/>
    </xf>
    <xf numFmtId="44" fontId="16" fillId="9" borderId="22" xfId="43" applyFont="1" applyFill="1" applyBorder="1" applyAlignment="1" applyProtection="1">
      <alignment horizontal="center"/>
      <protection locked="0"/>
    </xf>
    <xf numFmtId="44" fontId="16" fillId="9" borderId="32" xfId="43" applyFont="1" applyFill="1" applyBorder="1" applyAlignment="1" applyProtection="1">
      <alignment horizontal="center"/>
      <protection locked="0"/>
    </xf>
    <xf numFmtId="164" fontId="13" fillId="5" borderId="70" xfId="48" applyNumberFormat="1" applyFont="1" applyFill="1" applyBorder="1" applyAlignment="1" applyProtection="1">
      <alignment horizontal="center"/>
      <protection/>
    </xf>
    <xf numFmtId="164" fontId="15" fillId="5" borderId="56" xfId="48" applyNumberFormat="1" applyFont="1" applyFill="1" applyBorder="1" applyAlignment="1" applyProtection="1">
      <alignment horizontal="center"/>
      <protection/>
    </xf>
    <xf numFmtId="44" fontId="11" fillId="5" borderId="0" xfId="48" applyNumberFormat="1" applyFont="1" applyFill="1" applyProtection="1">
      <alignment/>
      <protection/>
    </xf>
    <xf numFmtId="168" fontId="16" fillId="5" borderId="0" xfId="48" applyNumberFormat="1" applyFont="1" applyFill="1" applyBorder="1" applyAlignment="1" applyProtection="1">
      <alignment vertical="top"/>
      <protection/>
    </xf>
    <xf numFmtId="0" fontId="11" fillId="5" borderId="71" xfId="48" applyFont="1" applyFill="1" applyBorder="1" applyProtection="1">
      <alignment/>
      <protection/>
    </xf>
    <xf numFmtId="0" fontId="16" fillId="5" borderId="72" xfId="48" applyFont="1" applyFill="1" applyBorder="1" applyProtection="1">
      <alignment/>
      <protection/>
    </xf>
    <xf numFmtId="0" fontId="11" fillId="5" borderId="73" xfId="48" applyFont="1" applyFill="1" applyBorder="1" applyProtection="1">
      <alignment/>
      <protection/>
    </xf>
    <xf numFmtId="0" fontId="11" fillId="5" borderId="74" xfId="48" applyFont="1" applyFill="1" applyBorder="1" applyProtection="1">
      <alignment/>
      <protection/>
    </xf>
    <xf numFmtId="168" fontId="16" fillId="5" borderId="0" xfId="38" applyNumberFormat="1" applyFont="1" applyFill="1" applyBorder="1" applyAlignment="1" applyProtection="1">
      <alignment horizontal="right"/>
      <protection/>
    </xf>
    <xf numFmtId="44" fontId="16" fillId="9" borderId="25" xfId="53" applyFont="1" applyFill="1" applyBorder="1" applyAlignment="1" applyProtection="1">
      <alignment horizontal="right"/>
      <protection locked="0"/>
    </xf>
    <xf numFmtId="2" fontId="16" fillId="5" borderId="10" xfId="48" applyNumberFormat="1" applyFont="1" applyFill="1" applyBorder="1" applyAlignment="1" applyProtection="1">
      <alignment horizontal="right"/>
      <protection/>
    </xf>
    <xf numFmtId="44" fontId="16" fillId="9" borderId="25" xfId="53" applyFont="1" applyFill="1" applyBorder="1" applyAlignment="1" applyProtection="1">
      <alignment horizontal="right" vertical="top"/>
      <protection locked="0"/>
    </xf>
    <xf numFmtId="2" fontId="18" fillId="5" borderId="31" xfId="39" applyNumberFormat="1" applyFont="1" applyFill="1" applyBorder="1" applyAlignment="1" applyProtection="1">
      <alignment horizontal="center"/>
      <protection/>
    </xf>
    <xf numFmtId="0" fontId="18" fillId="5" borderId="0" xfId="48" applyFont="1" applyFill="1" applyBorder="1" applyAlignment="1" applyProtection="1">
      <alignment horizontal="left"/>
      <protection/>
    </xf>
    <xf numFmtId="0" fontId="39" fillId="2" borderId="24" xfId="48" applyFont="1" applyFill="1" applyBorder="1" applyProtection="1">
      <alignment/>
      <protection/>
    </xf>
    <xf numFmtId="0" fontId="11" fillId="8" borderId="0" xfId="47" applyFont="1" applyFill="1" applyBorder="1" applyProtection="1">
      <alignment/>
      <protection/>
    </xf>
    <xf numFmtId="165" fontId="11" fillId="0" borderId="0" xfId="47" applyNumberFormat="1" applyFont="1" applyFill="1" applyBorder="1" applyProtection="1">
      <alignment/>
      <protection/>
    </xf>
    <xf numFmtId="171" fontId="11" fillId="0" borderId="0" xfId="47" applyNumberFormat="1" applyFont="1" applyFill="1" applyBorder="1" applyProtection="1">
      <alignment/>
      <protection/>
    </xf>
    <xf numFmtId="173" fontId="16" fillId="5" borderId="10" xfId="47" applyNumberFormat="1" applyFont="1" applyFill="1" applyBorder="1" applyAlignment="1" applyProtection="1">
      <alignment horizontal="center"/>
      <protection/>
    </xf>
    <xf numFmtId="172" fontId="11" fillId="0" borderId="0" xfId="47" applyNumberFormat="1" applyFont="1" applyFill="1" applyBorder="1" applyProtection="1">
      <alignment/>
      <protection/>
    </xf>
    <xf numFmtId="171" fontId="11" fillId="0" borderId="0" xfId="47" applyNumberFormat="1" applyFont="1" applyFill="1" applyBorder="1" applyAlignment="1" applyProtection="1">
      <alignment horizontal="right"/>
      <protection/>
    </xf>
    <xf numFmtId="0" fontId="11" fillId="0" borderId="0" xfId="47" applyFont="1" applyFill="1" applyBorder="1" applyAlignment="1" applyProtection="1">
      <alignment horizontal="right"/>
      <protection/>
    </xf>
    <xf numFmtId="0" fontId="11" fillId="5" borderId="75" xfId="47" applyFont="1" applyFill="1" applyBorder="1" applyProtection="1">
      <alignment/>
      <protection/>
    </xf>
    <xf numFmtId="168" fontId="16" fillId="5" borderId="13" xfId="39" applyNumberFormat="1" applyFont="1" applyFill="1" applyBorder="1" applyAlignment="1" applyProtection="1">
      <alignment horizontal="center"/>
      <protection/>
    </xf>
    <xf numFmtId="168" fontId="16" fillId="5" borderId="2" xfId="39" applyNumberFormat="1" applyFont="1" applyFill="1" applyBorder="1" applyAlignment="1" applyProtection="1">
      <alignment horizontal="center"/>
      <protection/>
    </xf>
    <xf numFmtId="7" fontId="16" fillId="5" borderId="10" xfId="53" applyNumberFormat="1" applyFont="1" applyFill="1" applyBorder="1" applyAlignment="1" applyProtection="1">
      <alignment horizontal="right"/>
      <protection/>
    </xf>
    <xf numFmtId="0" fontId="11" fillId="5" borderId="76" xfId="47" applyFont="1" applyFill="1" applyBorder="1" applyProtection="1">
      <alignment/>
      <protection/>
    </xf>
    <xf numFmtId="173" fontId="11" fillId="0" borderId="0" xfId="47" applyNumberFormat="1" applyFont="1" applyFill="1" applyBorder="1" applyAlignment="1" applyProtection="1">
      <alignment horizontal="right"/>
      <protection/>
    </xf>
    <xf numFmtId="173" fontId="11" fillId="0" borderId="0" xfId="47" applyNumberFormat="1" applyFont="1" applyFill="1" applyBorder="1" applyProtection="1">
      <alignment/>
      <protection/>
    </xf>
    <xf numFmtId="173" fontId="16" fillId="9" borderId="25" xfId="47" applyNumberFormat="1" applyFont="1" applyFill="1" applyBorder="1" applyAlignment="1" applyProtection="1">
      <alignment horizontal="center"/>
      <protection locked="0"/>
    </xf>
    <xf numFmtId="173" fontId="16" fillId="9" borderId="25" xfId="48" applyNumberFormat="1" applyFont="1" applyFill="1" applyBorder="1" applyAlignment="1" applyProtection="1">
      <alignment horizontal="center"/>
      <protection locked="0"/>
    </xf>
    <xf numFmtId="173" fontId="11" fillId="5" borderId="0" xfId="48" applyNumberFormat="1" applyFont="1" applyFill="1" applyProtection="1">
      <alignment/>
      <protection/>
    </xf>
    <xf numFmtId="171" fontId="11" fillId="5" borderId="0" xfId="48" applyNumberFormat="1" applyFont="1" applyFill="1" applyProtection="1">
      <alignment/>
      <protection/>
    </xf>
    <xf numFmtId="0" fontId="34" fillId="5" borderId="0" xfId="46" applyFont="1" applyFill="1" applyAlignment="1">
      <alignment horizontal="center"/>
      <protection/>
    </xf>
    <xf numFmtId="0" fontId="11" fillId="5" borderId="0" xfId="46" applyFont="1" applyFill="1" applyBorder="1" applyAlignment="1" applyProtection="1">
      <alignment/>
      <protection/>
    </xf>
    <xf numFmtId="0" fontId="0" fillId="0" borderId="0" xfId="0" applyAlignment="1" applyProtection="1">
      <alignment/>
      <protection/>
    </xf>
    <xf numFmtId="0" fontId="3" fillId="0" borderId="0" xfId="44" applyFill="1" applyBorder="1" applyAlignment="1" applyProtection="1">
      <alignment/>
      <protection locked="0"/>
    </xf>
    <xf numFmtId="0" fontId="3" fillId="0" borderId="0" xfId="44" applyFill="1" applyAlignment="1" applyProtection="1">
      <alignment/>
      <protection locked="0"/>
    </xf>
    <xf numFmtId="0" fontId="15" fillId="5" borderId="0" xfId="0" applyFont="1" applyFill="1" applyAlignment="1">
      <alignment horizontal="left" vertical="center" wrapText="1"/>
    </xf>
    <xf numFmtId="0" fontId="11" fillId="5" borderId="0" xfId="46" applyFont="1" applyFill="1" applyBorder="1" applyAlignment="1">
      <alignment/>
      <protection/>
    </xf>
    <xf numFmtId="0" fontId="0" fillId="0" borderId="0" xfId="0" applyAlignment="1">
      <alignment/>
    </xf>
    <xf numFmtId="0" fontId="11" fillId="5" borderId="0" xfId="0" applyFont="1" applyFill="1" applyAlignment="1">
      <alignment horizontal="left"/>
    </xf>
    <xf numFmtId="0" fontId="11" fillId="5" borderId="0" xfId="0" applyFont="1" applyFill="1" applyBorder="1" applyAlignment="1">
      <alignment horizontal="left"/>
    </xf>
    <xf numFmtId="0" fontId="11" fillId="5" borderId="0" xfId="46" applyFont="1" applyFill="1" applyAlignment="1">
      <alignment horizontal="left" vertical="top" wrapText="1"/>
      <protection/>
    </xf>
    <xf numFmtId="0" fontId="4" fillId="5" borderId="0" xfId="0" applyFont="1" applyFill="1" applyBorder="1" applyAlignment="1">
      <alignment horizontal="center"/>
    </xf>
    <xf numFmtId="0" fontId="14" fillId="5" borderId="0" xfId="0" applyFont="1" applyFill="1" applyAlignment="1">
      <alignment horizontal="center" vertical="top"/>
    </xf>
    <xf numFmtId="0" fontId="26" fillId="5" borderId="0" xfId="0" applyFont="1" applyFill="1" applyAlignment="1">
      <alignment wrapText="1"/>
    </xf>
    <xf numFmtId="0" fontId="11" fillId="5" borderId="0" xfId="0" applyFont="1" applyFill="1" applyAlignment="1">
      <alignment horizontal="left" vertical="top" wrapText="1"/>
    </xf>
    <xf numFmtId="0" fontId="6" fillId="5" borderId="0" xfId="0" applyFont="1" applyFill="1" applyAlignment="1">
      <alignment horizontal="center"/>
    </xf>
    <xf numFmtId="165" fontId="50" fillId="5" borderId="0" xfId="47" applyNumberFormat="1" applyFont="1" applyFill="1" applyBorder="1" applyAlignment="1" applyProtection="1">
      <alignment horizontal="center" wrapText="1"/>
      <protection/>
    </xf>
    <xf numFmtId="0" fontId="9" fillId="2" borderId="33" xfId="47" applyFont="1" applyFill="1" applyBorder="1" applyAlignment="1" applyProtection="1">
      <alignment horizontal="center"/>
      <protection/>
    </xf>
    <xf numFmtId="0" fontId="9" fillId="2" borderId="5" xfId="47" applyFont="1" applyFill="1" applyBorder="1" applyAlignment="1" applyProtection="1">
      <alignment horizontal="center"/>
      <protection/>
    </xf>
    <xf numFmtId="0" fontId="9" fillId="2" borderId="47" xfId="47" applyFont="1" applyFill="1" applyBorder="1" applyAlignment="1" applyProtection="1">
      <alignment horizontal="center"/>
      <protection/>
    </xf>
    <xf numFmtId="0" fontId="15" fillId="9" borderId="24" xfId="47" applyFont="1" applyFill="1" applyBorder="1" applyAlignment="1" applyProtection="1">
      <alignment horizontal="left"/>
      <protection locked="0"/>
    </xf>
    <xf numFmtId="0" fontId="15" fillId="9" borderId="18" xfId="47" applyFont="1" applyFill="1" applyBorder="1" applyAlignment="1" applyProtection="1">
      <alignment horizontal="left"/>
      <protection locked="0"/>
    </xf>
    <xf numFmtId="0" fontId="15" fillId="9" borderId="19" xfId="47" applyFont="1" applyFill="1" applyBorder="1" applyAlignment="1" applyProtection="1">
      <alignment horizontal="left"/>
      <protection locked="0"/>
    </xf>
    <xf numFmtId="0" fontId="15" fillId="9" borderId="12" xfId="47" applyFont="1" applyFill="1" applyBorder="1" applyAlignment="1" applyProtection="1">
      <alignment horizontal="left"/>
      <protection locked="0"/>
    </xf>
    <xf numFmtId="0" fontId="15" fillId="9" borderId="13" xfId="47" applyFont="1" applyFill="1" applyBorder="1" applyAlignment="1" applyProtection="1">
      <alignment horizontal="left"/>
      <protection locked="0"/>
    </xf>
    <xf numFmtId="0" fontId="15" fillId="9" borderId="14" xfId="47" applyFont="1" applyFill="1" applyBorder="1" applyAlignment="1" applyProtection="1">
      <alignment horizontal="left"/>
      <protection locked="0"/>
    </xf>
    <xf numFmtId="0" fontId="15" fillId="9" borderId="16" xfId="47" applyFont="1" applyFill="1" applyBorder="1" applyAlignment="1" applyProtection="1">
      <alignment horizontal="left"/>
      <protection locked="0"/>
    </xf>
    <xf numFmtId="0" fontId="15" fillId="9" borderId="1" xfId="47" applyFont="1" applyFill="1" applyBorder="1" applyAlignment="1" applyProtection="1">
      <alignment horizontal="left"/>
      <protection locked="0"/>
    </xf>
    <xf numFmtId="0" fontId="15" fillId="9" borderId="17" xfId="47" applyFont="1" applyFill="1" applyBorder="1" applyAlignment="1" applyProtection="1">
      <alignment horizontal="left"/>
      <protection locked="0"/>
    </xf>
    <xf numFmtId="167" fontId="16" fillId="9" borderId="24" xfId="47" applyNumberFormat="1" applyFont="1" applyFill="1" applyBorder="1" applyAlignment="1" applyProtection="1">
      <alignment horizontal="center"/>
      <protection locked="0"/>
    </xf>
    <xf numFmtId="167" fontId="16" fillId="9" borderId="19" xfId="47" applyNumberFormat="1" applyFont="1" applyFill="1" applyBorder="1" applyAlignment="1" applyProtection="1">
      <alignment horizontal="center"/>
      <protection locked="0"/>
    </xf>
    <xf numFmtId="0" fontId="16" fillId="5" borderId="0" xfId="47" applyFont="1" applyFill="1" applyBorder="1" applyAlignment="1" applyProtection="1">
      <alignment horizontal="center"/>
      <protection/>
    </xf>
    <xf numFmtId="0" fontId="0" fillId="0" borderId="0" xfId="0" applyAlignment="1">
      <alignment horizontal="center" wrapText="1"/>
    </xf>
    <xf numFmtId="0" fontId="35" fillId="2" borderId="33" xfId="47" applyFont="1" applyFill="1" applyBorder="1" applyAlignment="1" applyProtection="1">
      <alignment horizontal="center"/>
      <protection/>
    </xf>
    <xf numFmtId="0" fontId="35" fillId="2" borderId="5" xfId="47" applyFont="1" applyFill="1" applyBorder="1" applyAlignment="1" applyProtection="1">
      <alignment horizontal="center"/>
      <protection/>
    </xf>
    <xf numFmtId="0" fontId="35" fillId="2" borderId="47" xfId="47" applyFont="1" applyFill="1" applyBorder="1" applyAlignment="1" applyProtection="1">
      <alignment horizontal="center"/>
      <protection/>
    </xf>
    <xf numFmtId="0" fontId="15" fillId="5" borderId="0" xfId="47" applyFont="1" applyFill="1" applyBorder="1" applyAlignment="1" applyProtection="1">
      <alignment horizontal="center"/>
      <protection/>
    </xf>
    <xf numFmtId="0" fontId="0" fillId="0" borderId="0" xfId="0" applyAlignment="1">
      <alignment horizontal="center"/>
    </xf>
    <xf numFmtId="0" fontId="18" fillId="5" borderId="0" xfId="48" applyFont="1" applyFill="1" applyBorder="1" applyAlignment="1" applyProtection="1">
      <alignment horizontal="left"/>
      <protection/>
    </xf>
    <xf numFmtId="0" fontId="16" fillId="9" borderId="24" xfId="47" applyFont="1" applyFill="1" applyBorder="1" applyAlignment="1" applyProtection="1">
      <alignment horizontal="left"/>
      <protection locked="0"/>
    </xf>
    <xf numFmtId="0" fontId="16" fillId="9" borderId="18" xfId="47" applyFont="1" applyFill="1" applyBorder="1" applyAlignment="1" applyProtection="1">
      <alignment horizontal="left"/>
      <protection locked="0"/>
    </xf>
    <xf numFmtId="0" fontId="16" fillId="9" borderId="19" xfId="47" applyFont="1" applyFill="1" applyBorder="1" applyAlignment="1" applyProtection="1">
      <alignment horizontal="left"/>
      <protection locked="0"/>
    </xf>
    <xf numFmtId="0" fontId="9" fillId="2" borderId="24" xfId="48" applyFont="1" applyFill="1" applyBorder="1" applyAlignment="1" applyProtection="1">
      <alignment horizontal="left"/>
      <protection/>
    </xf>
    <xf numFmtId="0" fontId="9" fillId="2" borderId="18" xfId="48" applyFont="1" applyFill="1" applyBorder="1" applyAlignment="1" applyProtection="1">
      <alignment horizontal="left"/>
      <protection/>
    </xf>
    <xf numFmtId="0" fontId="9" fillId="2" borderId="19" xfId="48" applyFont="1" applyFill="1" applyBorder="1" applyAlignment="1" applyProtection="1">
      <alignment horizontal="left"/>
      <protection/>
    </xf>
    <xf numFmtId="0" fontId="9" fillId="2" borderId="12" xfId="47" applyFont="1" applyFill="1" applyBorder="1" applyAlignment="1" applyProtection="1">
      <alignment horizontal="center" wrapText="1"/>
      <protection/>
    </xf>
    <xf numFmtId="0" fontId="9" fillId="2" borderId="18" xfId="47" applyFont="1" applyFill="1" applyBorder="1" applyAlignment="1" applyProtection="1">
      <alignment horizontal="center" wrapText="1"/>
      <protection/>
    </xf>
    <xf numFmtId="0" fontId="9" fillId="2" borderId="24" xfId="47" applyFont="1" applyFill="1" applyBorder="1" applyAlignment="1" applyProtection="1">
      <alignment horizontal="left" wrapText="1"/>
      <protection/>
    </xf>
    <xf numFmtId="0" fontId="9" fillId="2" borderId="18" xfId="47" applyFont="1" applyFill="1" applyBorder="1" applyAlignment="1" applyProtection="1">
      <alignment horizontal="left" wrapText="1"/>
      <protection/>
    </xf>
    <xf numFmtId="0" fontId="9" fillId="2" borderId="19" xfId="47" applyFont="1" applyFill="1" applyBorder="1" applyAlignment="1" applyProtection="1">
      <alignment horizontal="left" wrapText="1"/>
      <protection/>
    </xf>
    <xf numFmtId="0" fontId="16" fillId="9" borderId="24" xfId="48" applyFont="1" applyFill="1" applyBorder="1" applyAlignment="1" applyProtection="1">
      <alignment horizontal="left" vertical="top"/>
      <protection locked="0"/>
    </xf>
    <xf numFmtId="0" fontId="16" fillId="9" borderId="18" xfId="48" applyFont="1" applyFill="1" applyBorder="1" applyAlignment="1" applyProtection="1">
      <alignment horizontal="left" vertical="top"/>
      <protection locked="0"/>
    </xf>
    <xf numFmtId="0" fontId="16" fillId="9" borderId="19" xfId="48" applyFont="1" applyFill="1" applyBorder="1" applyAlignment="1" applyProtection="1">
      <alignment horizontal="left" vertical="top"/>
      <protection locked="0"/>
    </xf>
    <xf numFmtId="165" fontId="50" fillId="5" borderId="0" xfId="48" applyNumberFormat="1" applyFont="1" applyFill="1" applyBorder="1" applyAlignment="1" applyProtection="1">
      <alignment horizontal="center"/>
      <protection/>
    </xf>
    <xf numFmtId="0" fontId="15" fillId="9" borderId="0" xfId="48" applyFont="1" applyFill="1" applyBorder="1" applyAlignment="1" applyProtection="1">
      <alignment horizontal="left"/>
      <protection locked="0"/>
    </xf>
    <xf numFmtId="0" fontId="15" fillId="9" borderId="10" xfId="48" applyFont="1" applyFill="1" applyBorder="1" applyAlignment="1" applyProtection="1">
      <alignment horizontal="left"/>
      <protection locked="0"/>
    </xf>
    <xf numFmtId="0" fontId="15" fillId="9" borderId="16" xfId="48" applyFont="1" applyFill="1" applyBorder="1" applyAlignment="1" applyProtection="1">
      <alignment horizontal="left"/>
      <protection locked="0"/>
    </xf>
    <xf numFmtId="0" fontId="15" fillId="9" borderId="1" xfId="48" applyFont="1" applyFill="1" applyBorder="1" applyAlignment="1" applyProtection="1">
      <alignment horizontal="left"/>
      <protection locked="0"/>
    </xf>
    <xf numFmtId="0" fontId="15" fillId="9" borderId="17" xfId="48" applyFont="1" applyFill="1" applyBorder="1" applyAlignment="1" applyProtection="1">
      <alignment horizontal="left"/>
      <protection locked="0"/>
    </xf>
    <xf numFmtId="0" fontId="35" fillId="2" borderId="24" xfId="47" applyFont="1" applyFill="1" applyBorder="1" applyAlignment="1" applyProtection="1">
      <alignment horizontal="center"/>
      <protection/>
    </xf>
    <xf numFmtId="0" fontId="35" fillId="2" borderId="18" xfId="47" applyFont="1" applyFill="1" applyBorder="1" applyAlignment="1" applyProtection="1">
      <alignment horizontal="center"/>
      <protection/>
    </xf>
    <xf numFmtId="0" fontId="35" fillId="2" borderId="19" xfId="47" applyFont="1" applyFill="1" applyBorder="1" applyAlignment="1" applyProtection="1">
      <alignment horizontal="center"/>
      <protection/>
    </xf>
    <xf numFmtId="0" fontId="39" fillId="2" borderId="24" xfId="47" applyFont="1" applyFill="1" applyBorder="1" applyAlignment="1" applyProtection="1">
      <alignment horizontal="left" wrapText="1"/>
      <protection/>
    </xf>
    <xf numFmtId="0" fontId="15" fillId="9" borderId="25" xfId="48" applyFont="1" applyFill="1" applyBorder="1" applyAlignment="1" applyProtection="1">
      <alignment horizontal="left"/>
      <protection locked="0"/>
    </xf>
    <xf numFmtId="0" fontId="15" fillId="5" borderId="0" xfId="48" applyFont="1" applyFill="1" applyBorder="1" applyAlignment="1" applyProtection="1">
      <alignment horizontal="center"/>
      <protection/>
    </xf>
    <xf numFmtId="167" fontId="16" fillId="9" borderId="25" xfId="48" applyNumberFormat="1" applyFont="1" applyFill="1" applyBorder="1" applyAlignment="1" applyProtection="1">
      <alignment horizontal="center"/>
      <protection locked="0"/>
    </xf>
    <xf numFmtId="0" fontId="26" fillId="5" borderId="0" xfId="49" applyFont="1" applyFill="1" applyAlignment="1" applyProtection="1">
      <alignment horizontal="center"/>
      <protection/>
    </xf>
    <xf numFmtId="49" fontId="11" fillId="9" borderId="33" xfId="49" applyNumberFormat="1" applyFont="1" applyFill="1" applyBorder="1" applyAlignment="1" applyProtection="1">
      <alignment horizontal="center"/>
      <protection locked="0"/>
    </xf>
    <xf numFmtId="49" fontId="11" fillId="9" borderId="5" xfId="49" applyNumberFormat="1" applyFont="1" applyFill="1" applyBorder="1" applyAlignment="1" applyProtection="1">
      <alignment horizontal="center"/>
      <protection locked="0"/>
    </xf>
    <xf numFmtId="49" fontId="11" fillId="9" borderId="47" xfId="49" applyNumberFormat="1" applyFont="1" applyFill="1" applyBorder="1" applyAlignment="1" applyProtection="1">
      <alignment horizontal="center"/>
      <protection locked="0"/>
    </xf>
    <xf numFmtId="0" fontId="11" fillId="5" borderId="0" xfId="49" applyFont="1" applyFill="1" applyAlignment="1" applyProtection="1">
      <alignment horizontal="center"/>
      <protection/>
    </xf>
    <xf numFmtId="0" fontId="11" fillId="5" borderId="0" xfId="49" applyFont="1" applyFill="1" applyAlignment="1" applyProtection="1">
      <alignment horizontal="left"/>
      <protection/>
    </xf>
    <xf numFmtId="0" fontId="11" fillId="5" borderId="2" xfId="49" applyFont="1" applyFill="1" applyBorder="1" applyAlignment="1" applyProtection="1">
      <alignment horizontal="left"/>
      <protection/>
    </xf>
    <xf numFmtId="0" fontId="7" fillId="2" borderId="9" xfId="49" applyFont="1" applyFill="1" applyBorder="1" applyAlignment="1" applyProtection="1">
      <alignment horizontal="center"/>
      <protection/>
    </xf>
    <xf numFmtId="0" fontId="25" fillId="5" borderId="0" xfId="49" applyFont="1" applyFill="1" applyAlignment="1" applyProtection="1">
      <alignment horizontal="center"/>
      <protection/>
    </xf>
    <xf numFmtId="0" fontId="7" fillId="2" borderId="9" xfId="49" applyFont="1" applyFill="1" applyBorder="1" applyAlignment="1" applyProtection="1">
      <alignment horizontal="center" vertical="center" wrapText="1"/>
      <protection/>
    </xf>
    <xf numFmtId="0" fontId="7" fillId="2" borderId="0" xfId="49" applyFont="1" applyFill="1" applyBorder="1" applyAlignment="1" applyProtection="1">
      <alignment horizontal="center" vertical="center" wrapText="1"/>
      <protection/>
    </xf>
    <xf numFmtId="0" fontId="7" fillId="2" borderId="11" xfId="49" applyFont="1" applyFill="1" applyBorder="1" applyAlignment="1" applyProtection="1">
      <alignment horizontal="center" vertical="center" wrapText="1"/>
      <protection/>
    </xf>
    <xf numFmtId="0" fontId="7" fillId="2" borderId="3" xfId="49" applyFont="1" applyFill="1" applyBorder="1" applyAlignment="1" applyProtection="1">
      <alignment horizontal="center" vertical="center" wrapText="1"/>
      <protection/>
    </xf>
    <xf numFmtId="0" fontId="7" fillId="2" borderId="34" xfId="49" applyFont="1" applyFill="1" applyBorder="1" applyAlignment="1" applyProtection="1">
      <alignment horizontal="center" vertical="center" wrapText="1"/>
      <protection/>
    </xf>
    <xf numFmtId="0" fontId="7" fillId="2" borderId="8" xfId="49" applyFont="1" applyFill="1" applyBorder="1" applyAlignment="1" applyProtection="1">
      <alignment horizontal="center" vertical="center" wrapText="1"/>
      <protection/>
    </xf>
    <xf numFmtId="168" fontId="11" fillId="5" borderId="33" xfId="49" applyNumberFormat="1" applyFont="1" applyFill="1" applyBorder="1" applyAlignment="1" applyProtection="1">
      <alignment/>
      <protection/>
    </xf>
    <xf numFmtId="168" fontId="11" fillId="5" borderId="9" xfId="49" applyNumberFormat="1" applyFont="1" applyFill="1" applyBorder="1" applyAlignment="1" applyProtection="1">
      <alignment/>
      <protection/>
    </xf>
    <xf numFmtId="168" fontId="11" fillId="5" borderId="11" xfId="49" applyNumberFormat="1" applyFont="1" applyFill="1" applyBorder="1" applyAlignment="1" applyProtection="1">
      <alignment/>
      <protection/>
    </xf>
    <xf numFmtId="0" fontId="41" fillId="2" borderId="0" xfId="49" applyFont="1" applyFill="1" applyAlignment="1" applyProtection="1">
      <alignment horizontal="center"/>
      <protection/>
    </xf>
    <xf numFmtId="0" fontId="41" fillId="2" borderId="0" xfId="49" applyFont="1" applyFill="1" applyAlignment="1" applyProtection="1">
      <alignment horizontal="center" vertical="center" wrapText="1"/>
      <protection/>
    </xf>
    <xf numFmtId="0" fontId="34" fillId="5" borderId="0" xfId="49" applyFont="1" applyFill="1" applyAlignment="1" applyProtection="1">
      <alignment horizontal="center"/>
      <protection/>
    </xf>
    <xf numFmtId="0" fontId="41" fillId="2" borderId="0" xfId="49" applyFont="1" applyFill="1" applyAlignment="1" applyProtection="1">
      <alignment horizontal="center" vertical="center"/>
      <protection/>
    </xf>
    <xf numFmtId="0" fontId="11" fillId="5" borderId="0" xfId="49" applyFont="1" applyFill="1" applyBorder="1" applyAlignment="1" applyProtection="1">
      <alignment horizontal="center"/>
      <protection/>
    </xf>
    <xf numFmtId="0" fontId="41" fillId="2" borderId="8" xfId="49" applyFont="1" applyFill="1" applyBorder="1" applyAlignment="1" applyProtection="1">
      <alignment horizontal="center" vertical="center" wrapText="1"/>
      <protection/>
    </xf>
    <xf numFmtId="0" fontId="41" fillId="2" borderId="56" xfId="49" applyFont="1" applyFill="1" applyBorder="1" applyAlignment="1" applyProtection="1">
      <alignment horizontal="center" vertical="center" wrapText="1"/>
      <protection/>
    </xf>
    <xf numFmtId="0" fontId="30" fillId="5" borderId="0" xfId="51" applyFont="1" applyFill="1" applyAlignment="1" applyProtection="1">
      <alignment horizontal="center"/>
      <protection/>
    </xf>
    <xf numFmtId="0" fontId="6" fillId="2" borderId="33" xfId="51" applyFont="1" applyFill="1" applyBorder="1" applyAlignment="1" applyProtection="1">
      <alignment horizontal="right"/>
      <protection/>
    </xf>
    <xf numFmtId="0" fontId="6" fillId="2" borderId="5" xfId="51" applyFont="1" applyFill="1" applyBorder="1" applyAlignment="1" applyProtection="1">
      <alignment horizontal="right"/>
      <protection/>
    </xf>
    <xf numFmtId="0" fontId="6" fillId="2" borderId="44" xfId="51" applyFont="1" applyFill="1" applyBorder="1" applyAlignment="1" applyProtection="1">
      <alignment horizontal="right"/>
      <protection/>
    </xf>
    <xf numFmtId="167" fontId="31" fillId="9" borderId="35" xfId="51" applyNumberFormat="1" applyFont="1" applyFill="1" applyBorder="1" applyAlignment="1" applyProtection="1">
      <alignment horizontal="center"/>
      <protection locked="0"/>
    </xf>
    <xf numFmtId="167" fontId="31" fillId="9" borderId="36" xfId="51" applyNumberFormat="1" applyFont="1" applyFill="1" applyBorder="1" applyAlignment="1" applyProtection="1">
      <alignment horizontal="center"/>
      <protection locked="0"/>
    </xf>
    <xf numFmtId="49" fontId="31" fillId="9" borderId="35" xfId="51" applyNumberFormat="1" applyFont="1" applyFill="1" applyBorder="1" applyAlignment="1" applyProtection="1">
      <alignment horizontal="center"/>
      <protection locked="0"/>
    </xf>
    <xf numFmtId="49" fontId="31" fillId="9" borderId="36" xfId="51" applyNumberFormat="1" applyFont="1" applyFill="1" applyBorder="1" applyAlignment="1" applyProtection="1">
      <alignment horizontal="center"/>
      <protection locked="0"/>
    </xf>
    <xf numFmtId="0" fontId="31" fillId="9" borderId="33" xfId="51" applyFont="1" applyFill="1" applyBorder="1" applyAlignment="1" applyProtection="1">
      <alignment horizontal="center"/>
      <protection locked="0"/>
    </xf>
    <xf numFmtId="0" fontId="31" fillId="9" borderId="5" xfId="51" applyFont="1" applyFill="1" applyBorder="1" applyAlignment="1" applyProtection="1">
      <alignment horizontal="center"/>
      <protection locked="0"/>
    </xf>
    <xf numFmtId="0" fontId="31" fillId="9" borderId="47" xfId="51" applyFont="1" applyFill="1" applyBorder="1" applyAlignment="1" applyProtection="1">
      <alignment horizontal="center"/>
      <protection locked="0"/>
    </xf>
    <xf numFmtId="0" fontId="6" fillId="2" borderId="24" xfId="51" applyFont="1" applyFill="1" applyBorder="1" applyAlignment="1" applyProtection="1">
      <alignment horizontal="center"/>
      <protection/>
    </xf>
    <xf numFmtId="0" fontId="6" fillId="2" borderId="18" xfId="51" applyFont="1" applyFill="1" applyBorder="1" applyAlignment="1" applyProtection="1">
      <alignment horizontal="center"/>
      <protection/>
    </xf>
    <xf numFmtId="0" fontId="6" fillId="2" borderId="19" xfId="51" applyFont="1" applyFill="1" applyBorder="1" applyAlignment="1" applyProtection="1">
      <alignment horizontal="center"/>
      <protection/>
    </xf>
    <xf numFmtId="0" fontId="31" fillId="9" borderId="7" xfId="51" applyFont="1" applyFill="1" applyBorder="1" applyAlignment="1" applyProtection="1">
      <alignment horizontal="center"/>
      <protection locked="0"/>
    </xf>
    <xf numFmtId="0" fontId="31" fillId="9" borderId="2" xfId="51" applyFont="1" applyFill="1" applyBorder="1" applyAlignment="1" applyProtection="1">
      <alignment horizontal="center"/>
      <protection locked="0"/>
    </xf>
    <xf numFmtId="0" fontId="31" fillId="9" borderId="4" xfId="51" applyFont="1" applyFill="1" applyBorder="1" applyAlignment="1" applyProtection="1">
      <alignment horizontal="center"/>
      <protection locked="0"/>
    </xf>
    <xf numFmtId="0" fontId="6" fillId="2" borderId="33" xfId="51" applyFont="1" applyFill="1" applyBorder="1" applyAlignment="1" applyProtection="1">
      <alignment horizontal="center"/>
      <protection/>
    </xf>
    <xf numFmtId="0" fontId="6" fillId="2" borderId="5" xfId="51" applyFont="1" applyFill="1" applyBorder="1" applyAlignment="1" applyProtection="1">
      <alignment horizontal="center"/>
      <protection/>
    </xf>
    <xf numFmtId="0" fontId="6" fillId="2" borderId="44" xfId="51" applyFont="1" applyFill="1" applyBorder="1" applyAlignment="1" applyProtection="1">
      <alignment horizontal="center"/>
      <protection/>
    </xf>
    <xf numFmtId="0" fontId="16" fillId="5" borderId="0" xfId="51" applyFont="1" applyFill="1" applyBorder="1" applyAlignment="1" applyProtection="1">
      <alignment horizontal="center" vertical="center"/>
      <protection/>
    </xf>
    <xf numFmtId="0" fontId="6" fillId="2" borderId="77" xfId="51" applyFont="1" applyFill="1" applyBorder="1" applyAlignment="1" applyProtection="1">
      <alignment horizontal="center"/>
      <protection/>
    </xf>
    <xf numFmtId="2" fontId="31" fillId="5" borderId="0" xfId="51" applyNumberFormat="1" applyFont="1" applyFill="1" applyBorder="1" applyAlignment="1" applyProtection="1">
      <alignment horizontal="center"/>
      <protection locked="0"/>
    </xf>
    <xf numFmtId="0" fontId="31" fillId="9" borderId="34" xfId="51" applyFont="1" applyFill="1" applyBorder="1" applyAlignment="1" applyProtection="1">
      <alignment horizontal="center"/>
      <protection locked="0"/>
    </xf>
    <xf numFmtId="0" fontId="31" fillId="9" borderId="9" xfId="51" applyFont="1" applyFill="1" applyBorder="1" applyAlignment="1" applyProtection="1">
      <alignment horizontal="center"/>
      <protection locked="0"/>
    </xf>
    <xf numFmtId="0" fontId="31" fillId="9" borderId="11" xfId="51" applyFont="1" applyFill="1" applyBorder="1" applyAlignment="1" applyProtection="1">
      <alignment horizontal="center"/>
      <protection locked="0"/>
    </xf>
    <xf numFmtId="0" fontId="26" fillId="5" borderId="0" xfId="52" applyFont="1" applyFill="1" applyAlignment="1" applyProtection="1">
      <alignment horizontal="center"/>
      <protection/>
    </xf>
    <xf numFmtId="0" fontId="35" fillId="2" borderId="33" xfId="50" applyFont="1" applyFill="1" applyBorder="1" applyAlignment="1" applyProtection="1">
      <alignment horizontal="center"/>
      <protection/>
    </xf>
    <xf numFmtId="0" fontId="35" fillId="2" borderId="47" xfId="50" applyFont="1" applyFill="1" applyBorder="1" applyAlignment="1" applyProtection="1">
      <alignment horizontal="center"/>
      <protection/>
    </xf>
    <xf numFmtId="0" fontId="23" fillId="5" borderId="0" xfId="52" applyFont="1" applyFill="1" applyAlignment="1" applyProtection="1">
      <alignment horizontal="center"/>
      <protection/>
    </xf>
    <xf numFmtId="0" fontId="45" fillId="2" borderId="33" xfId="50" applyFont="1" applyFill="1" applyBorder="1" applyAlignment="1" applyProtection="1">
      <alignment horizontal="center"/>
      <protection/>
    </xf>
    <xf numFmtId="0" fontId="45" fillId="2" borderId="5" xfId="50" applyFont="1" applyFill="1" applyBorder="1" applyAlignment="1" applyProtection="1">
      <alignment horizontal="center"/>
      <protection/>
    </xf>
    <xf numFmtId="0" fontId="45" fillId="2" borderId="44" xfId="50" applyFont="1" applyFill="1" applyBorder="1" applyAlignment="1" applyProtection="1">
      <alignment horizontal="center"/>
      <protection/>
    </xf>
    <xf numFmtId="0" fontId="35" fillId="2" borderId="5" xfId="50" applyFont="1" applyFill="1" applyBorder="1" applyAlignment="1" applyProtection="1">
      <alignment horizontal="center"/>
      <protection/>
    </xf>
    <xf numFmtId="0" fontId="35" fillId="2" borderId="44" xfId="50" applyFont="1" applyFill="1" applyBorder="1" applyAlignment="1" applyProtection="1">
      <alignment horizontal="center"/>
      <protection/>
    </xf>
    <xf numFmtId="0" fontId="11" fillId="9" borderId="78" xfId="52" applyFont="1" applyFill="1" applyBorder="1" applyAlignment="1" applyProtection="1">
      <alignment horizontal="center"/>
      <protection locked="0"/>
    </xf>
    <xf numFmtId="0" fontId="11" fillId="9" borderId="5" xfId="52" applyFont="1" applyFill="1" applyBorder="1" applyAlignment="1" applyProtection="1">
      <alignment horizontal="center"/>
      <protection locked="0"/>
    </xf>
    <xf numFmtId="0" fontId="11" fillId="9" borderId="47" xfId="52" applyFont="1" applyFill="1" applyBorder="1" applyAlignment="1" applyProtection="1">
      <alignment horizontal="center"/>
      <protection locked="0"/>
    </xf>
    <xf numFmtId="0" fontId="11" fillId="9" borderId="34" xfId="52" applyFont="1" applyFill="1" applyBorder="1" applyAlignment="1" applyProtection="1">
      <alignment horizontal="center"/>
      <protection locked="0"/>
    </xf>
    <xf numFmtId="0" fontId="11" fillId="9" borderId="9" xfId="52" applyFont="1" applyFill="1" applyBorder="1" applyAlignment="1" applyProtection="1">
      <alignment horizontal="center"/>
      <protection locked="0"/>
    </xf>
    <xf numFmtId="0" fontId="11" fillId="9" borderId="11" xfId="52" applyFont="1" applyFill="1" applyBorder="1" applyAlignment="1" applyProtection="1">
      <alignment horizontal="center"/>
      <protection locked="0"/>
    </xf>
    <xf numFmtId="0" fontId="11" fillId="9" borderId="7" xfId="52" applyFont="1" applyFill="1" applyBorder="1" applyAlignment="1" applyProtection="1">
      <alignment horizontal="center"/>
      <protection locked="0"/>
    </xf>
    <xf numFmtId="0" fontId="11" fillId="9" borderId="2" xfId="52" applyFont="1" applyFill="1" applyBorder="1" applyAlignment="1" applyProtection="1">
      <alignment horizontal="center"/>
      <protection locked="0"/>
    </xf>
    <xf numFmtId="0" fontId="11" fillId="9" borderId="4" xfId="52" applyFont="1" applyFill="1" applyBorder="1" applyAlignment="1" applyProtection="1">
      <alignment horizontal="center"/>
      <protection locked="0"/>
    </xf>
    <xf numFmtId="0" fontId="12" fillId="5" borderId="0" xfId="50" applyFont="1" applyFill="1" applyAlignment="1" applyProtection="1">
      <alignment horizontal="center"/>
      <protection/>
    </xf>
    <xf numFmtId="0" fontId="16" fillId="5" borderId="0" xfId="50" applyFont="1" applyFill="1" applyAlignment="1" applyProtection="1">
      <alignment horizontal="center"/>
      <protection/>
    </xf>
    <xf numFmtId="0" fontId="11" fillId="9" borderId="5" xfId="50" applyFont="1" applyFill="1" applyBorder="1" applyAlignment="1" applyProtection="1">
      <alignment horizontal="center"/>
      <protection locked="0"/>
    </xf>
    <xf numFmtId="0" fontId="11" fillId="9" borderId="47" xfId="50" applyFont="1" applyFill="1" applyBorder="1" applyAlignment="1" applyProtection="1">
      <alignment horizontal="center"/>
      <protection locked="0"/>
    </xf>
    <xf numFmtId="0" fontId="6" fillId="2" borderId="47" xfId="51" applyFont="1" applyFill="1" applyBorder="1" applyAlignment="1" applyProtection="1">
      <alignment horizontal="center"/>
      <protection/>
    </xf>
    <xf numFmtId="0" fontId="11" fillId="9" borderId="34" xfId="50" applyFont="1" applyFill="1" applyBorder="1" applyAlignment="1" applyProtection="1">
      <alignment horizontal="center"/>
      <protection locked="0"/>
    </xf>
    <xf numFmtId="0" fontId="11" fillId="9" borderId="9" xfId="50" applyFont="1" applyFill="1" applyBorder="1" applyAlignment="1" applyProtection="1">
      <alignment horizontal="center"/>
      <protection locked="0"/>
    </xf>
    <xf numFmtId="0" fontId="11" fillId="9" borderId="11" xfId="50" applyFont="1" applyFill="1" applyBorder="1" applyAlignment="1" applyProtection="1">
      <alignment horizontal="center"/>
      <protection locked="0"/>
    </xf>
    <xf numFmtId="0" fontId="11" fillId="9" borderId="7" xfId="50" applyFont="1" applyFill="1" applyBorder="1" applyAlignment="1" applyProtection="1">
      <alignment horizontal="center"/>
      <protection locked="0"/>
    </xf>
    <xf numFmtId="0" fontId="11" fillId="9" borderId="2" xfId="50" applyFont="1" applyFill="1" applyBorder="1" applyAlignment="1" applyProtection="1">
      <alignment horizontal="center"/>
      <protection locked="0"/>
    </xf>
    <xf numFmtId="0" fontId="11" fillId="9" borderId="4" xfId="50" applyFont="1" applyFill="1" applyBorder="1" applyAlignment="1" applyProtection="1">
      <alignment horizontal="center"/>
      <protection locked="0"/>
    </xf>
  </cellXfs>
  <cellStyles count="40">
    <cellStyle name="Normal" xfId="0"/>
    <cellStyle name="Percent" xfId="15"/>
    <cellStyle name="Currency" xfId="16"/>
    <cellStyle name="Currency [0]" xfId="17"/>
    <cellStyle name="Comma" xfId="18"/>
    <cellStyle name="Comma [0]"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Dezimal_lohn004_reisespesen_eintaegig_kj_2002_euro1" xfId="38"/>
    <cellStyle name="Dezimal_lohn005_reisespesen_mehrtaegig_kj_2002_euro1" xfId="39"/>
    <cellStyle name="Dezimal_REISE MEHR 02 QUER TEXT1" xfId="40"/>
    <cellStyle name="Dezimal_reise_eintaegig_2003_text1" xfId="41"/>
    <cellStyle name="Dezimal_reise_mehr_2003_text1" xfId="42"/>
    <cellStyle name="Euro" xfId="43"/>
    <cellStyle name="Hyperlink" xfId="44"/>
    <cellStyle name="Prozent 2" xfId="45"/>
    <cellStyle name="Standard_KFZ EV KJ 2000_mit Musterwerte1" xfId="46"/>
    <cellStyle name="Standard_lohn004_reisespesen_eintaegig_kj_2002_euro1" xfId="47"/>
    <cellStyle name="Standard_lohn005_reisespesen_mehrtaegig_kj_2002_euro1" xfId="48"/>
    <cellStyle name="Standard_Monatsreisekosten_I" xfId="49"/>
    <cellStyle name="Standard_REISE MEHR 02 QUER TEXT1" xfId="50"/>
    <cellStyle name="Standard_reise_eintaegig_2003_text1" xfId="51"/>
    <cellStyle name="Standard_reise_mehr_2003_text1" xfId="52"/>
    <cellStyle name="Währung"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5E5"/>
      <rgbColor rgb="00FFFFFF"/>
      <rgbColor rgb="00FF0000"/>
      <rgbColor rgb="0000FF00"/>
      <rgbColor rgb="000000FF"/>
      <rgbColor rgb="00FFFF00"/>
      <rgbColor rgb="00FF00FF"/>
      <rgbColor rgb="0000FFFF"/>
      <rgbColor rgb="00800000"/>
      <rgbColor rgb="00008000"/>
      <rgbColor rgb="000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3F3F3"/>
      <rgbColor rgb="00339966"/>
      <rgbColor rgb="00808080"/>
      <rgbColor rgb="0099CCFF"/>
      <rgbColor rgb="00D0DFE2"/>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Q$58" lockText="1" noThreeD="1"/>
</file>

<file path=xl/ctrlProps/ctrlProp10.xml><?xml version="1.0" encoding="utf-8"?>
<formControlPr xmlns="http://schemas.microsoft.com/office/spreadsheetml/2009/9/main" objectType="CheckBox" fmlaLink="$P$82" lockText="1" noThreeD="1"/>
</file>

<file path=xl/ctrlProps/ctrlProp11.xml><?xml version="1.0" encoding="utf-8"?>
<formControlPr xmlns="http://schemas.microsoft.com/office/spreadsheetml/2009/9/main" objectType="CheckBox" fmlaLink="$P$96" lockText="1" noThreeD="1"/>
</file>

<file path=xl/ctrlProps/ctrlProp12.xml><?xml version="1.0" encoding="utf-8"?>
<formControlPr xmlns="http://schemas.microsoft.com/office/spreadsheetml/2009/9/main" objectType="CheckBox" fmlaLink="$P$97" lockText="1" noThreeD="1"/>
</file>

<file path=xl/ctrlProps/ctrlProp13.xml><?xml version="1.0" encoding="utf-8"?>
<formControlPr xmlns="http://schemas.microsoft.com/office/spreadsheetml/2009/9/main" objectType="CheckBox" fmlaLink="$P$98" lockText="1" noThreeD="1"/>
</file>

<file path=xl/ctrlProps/ctrlProp2.xml><?xml version="1.0" encoding="utf-8"?>
<formControlPr xmlns="http://schemas.microsoft.com/office/spreadsheetml/2009/9/main" objectType="CheckBox" fmlaLink="$Q$59" lockText="1" noThreeD="1"/>
</file>

<file path=xl/ctrlProps/ctrlProp3.xml><?xml version="1.0" encoding="utf-8"?>
<formControlPr xmlns="http://schemas.microsoft.com/office/spreadsheetml/2009/9/main" objectType="CheckBox" fmlaLink="$Q$60" lockText="1" noThreeD="1"/>
</file>

<file path=xl/ctrlProps/ctrlProp4.xml><?xml version="1.0" encoding="utf-8"?>
<formControlPr xmlns="http://schemas.microsoft.com/office/spreadsheetml/2009/9/main" objectType="CheckBox" fmlaLink="$Q$80" lockText="1" noThreeD="1"/>
</file>

<file path=xl/ctrlProps/ctrlProp5.xml><?xml version="1.0" encoding="utf-8"?>
<formControlPr xmlns="http://schemas.microsoft.com/office/spreadsheetml/2009/9/main" objectType="CheckBox" fmlaLink="$Q$81" lockText="1" noThreeD="1"/>
</file>

<file path=xl/ctrlProps/ctrlProp6.xml><?xml version="1.0" encoding="utf-8"?>
<formControlPr xmlns="http://schemas.microsoft.com/office/spreadsheetml/2009/9/main" objectType="CheckBox" fmlaLink="$Q$82" lockText="1" noThreeD="1"/>
</file>

<file path=xl/ctrlProps/ctrlProp7.xml><?xml version="1.0" encoding="utf-8"?>
<formControlPr xmlns="http://schemas.microsoft.com/office/spreadsheetml/2009/9/main" objectType="CheckBox" fmlaLink="$Q$78" lockText="1" noThreeD="1"/>
</file>

<file path=xl/ctrlProps/ctrlProp8.xml><?xml version="1.0" encoding="utf-8"?>
<formControlPr xmlns="http://schemas.microsoft.com/office/spreadsheetml/2009/9/main" objectType="CheckBox" fmlaLink="$P$80" lockText="1" noThreeD="1"/>
</file>

<file path=xl/ctrlProps/ctrlProp9.xml><?xml version="1.0" encoding="utf-8"?>
<formControlPr xmlns="http://schemas.microsoft.com/office/spreadsheetml/2009/9/main" objectType="CheckBox" fmlaLink="$P$8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95250</xdr:rowOff>
    </xdr:from>
    <xdr:to>
      <xdr:col>3</xdr:col>
      <xdr:colOff>5038725</xdr:colOff>
      <xdr:row>3</xdr:row>
      <xdr:rowOff>76200</xdr:rowOff>
    </xdr:to>
    <xdr:sp macro="" textlink="">
      <xdr:nvSpPr>
        <xdr:cNvPr id="2" name="Rechteck 1"/>
        <xdr:cNvSpPr>
          <a:spLocks noChangeArrowheads="1"/>
        </xdr:cNvSpPr>
      </xdr:nvSpPr>
      <xdr:spPr bwMode="auto">
        <a:xfrm>
          <a:off x="123825" y="476250"/>
          <a:ext cx="5400675" cy="3619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2015</a:t>
          </a:r>
        </a:p>
      </xdr:txBody>
    </xdr:sp>
    <xdr:clientData/>
  </xdr:twoCellAnchor>
  <xdr:twoCellAnchor>
    <xdr:from>
      <xdr:col>3</xdr:col>
      <xdr:colOff>3400425</xdr:colOff>
      <xdr:row>0</xdr:row>
      <xdr:rowOff>38100</xdr:rowOff>
    </xdr:from>
    <xdr:to>
      <xdr:col>3</xdr:col>
      <xdr:colOff>5048250</xdr:colOff>
      <xdr:row>2</xdr:row>
      <xdr:rowOff>47625</xdr:rowOff>
    </xdr:to>
    <xdr:pic>
      <xdr:nvPicPr>
        <xdr:cNvPr id="25618" name="Grafik 2" descr="nwb_logo.gi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3886200" y="381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104775</xdr:rowOff>
    </xdr:from>
    <xdr:to>
      <xdr:col>7</xdr:col>
      <xdr:colOff>1581150</xdr:colOff>
      <xdr:row>2</xdr:row>
      <xdr:rowOff>9525</xdr:rowOff>
    </xdr:to>
    <xdr:sp macro="" textlink="">
      <xdr:nvSpPr>
        <xdr:cNvPr id="3090" name="Rechteck 1"/>
        <xdr:cNvSpPr>
          <a:spLocks noChangeArrowheads="1"/>
        </xdr:cNvSpPr>
      </xdr:nvSpPr>
      <xdr:spPr bwMode="auto">
        <a:xfrm>
          <a:off x="123825" y="104775"/>
          <a:ext cx="11058525" cy="5143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mehrtägige Reisekosten ab dem Jahr 2015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7</xdr:col>
      <xdr:colOff>1666875</xdr:colOff>
      <xdr:row>1</xdr:row>
      <xdr:rowOff>104775</xdr:rowOff>
    </xdr:to>
    <xdr:sp macro="" textlink="">
      <xdr:nvSpPr>
        <xdr:cNvPr id="1042" name="Rechteck 1"/>
        <xdr:cNvSpPr>
          <a:spLocks noChangeArrowheads="1"/>
        </xdr:cNvSpPr>
      </xdr:nvSpPr>
      <xdr:spPr bwMode="auto">
        <a:xfrm>
          <a:off x="152400" y="76200"/>
          <a:ext cx="10906125" cy="4667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Reisekosten ab dem Jahr 2015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95250</xdr:rowOff>
    </xdr:from>
    <xdr:to>
      <xdr:col>3</xdr:col>
      <xdr:colOff>5038725</xdr:colOff>
      <xdr:row>3</xdr:row>
      <xdr:rowOff>76200</xdr:rowOff>
    </xdr:to>
    <xdr:sp macro="" textlink="">
      <xdr:nvSpPr>
        <xdr:cNvPr id="4098" name="Rechteck 1"/>
        <xdr:cNvSpPr>
          <a:spLocks noChangeArrowheads="1"/>
        </xdr:cNvSpPr>
      </xdr:nvSpPr>
      <xdr:spPr bwMode="auto">
        <a:xfrm>
          <a:off x="123825" y="447675"/>
          <a:ext cx="5400675" cy="3619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2015</a:t>
          </a:r>
        </a:p>
      </xdr:txBody>
    </xdr:sp>
    <xdr:clientData/>
  </xdr:twoCellAnchor>
  <xdr:twoCellAnchor>
    <xdr:from>
      <xdr:col>3</xdr:col>
      <xdr:colOff>3400425</xdr:colOff>
      <xdr:row>0</xdr:row>
      <xdr:rowOff>38100</xdr:rowOff>
    </xdr:from>
    <xdr:to>
      <xdr:col>3</xdr:col>
      <xdr:colOff>5048250</xdr:colOff>
      <xdr:row>2</xdr:row>
      <xdr:rowOff>47625</xdr:rowOff>
    </xdr:to>
    <xdr:pic>
      <xdr:nvPicPr>
        <xdr:cNvPr id="1068" name="Grafik 2" descr="nwb_logo.gi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3886200" y="38100"/>
          <a:ext cx="1647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3</xdr:col>
      <xdr:colOff>7515225</xdr:colOff>
      <xdr:row>3</xdr:row>
      <xdr:rowOff>228600</xdr:rowOff>
    </xdr:to>
    <xdr:sp macro="" textlink="">
      <xdr:nvSpPr>
        <xdr:cNvPr id="5122" name="Rechteck 1"/>
        <xdr:cNvSpPr>
          <a:spLocks noChangeArrowheads="1"/>
        </xdr:cNvSpPr>
      </xdr:nvSpPr>
      <xdr:spPr bwMode="auto">
        <a:xfrm>
          <a:off x="123825" y="76200"/>
          <a:ext cx="7934325" cy="981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lnSpc>
              <a:spcPts val="1900"/>
            </a:lnSpc>
            <a:defRPr sz="1000"/>
          </a:pPr>
          <a:r>
            <a:rPr lang="de-DE" sz="1800" b="1" i="0" u="none" strike="noStrike" baseline="0">
              <a:solidFill>
                <a:srgbClr val="333333"/>
              </a:solidFill>
              <a:latin typeface="Tahoma"/>
              <a:ea typeface="Tahoma"/>
              <a:cs typeface="Tahoma"/>
            </a:rPr>
            <a:t>Reisekostenberechnung Inland ab dem Jahr 2015</a:t>
          </a:r>
        </a:p>
        <a:p>
          <a:pPr algn="ctr" rtl="0">
            <a:lnSpc>
              <a:spcPts val="1900"/>
            </a:lnSpc>
            <a:defRPr sz="1000"/>
          </a:pPr>
          <a:r>
            <a:rPr lang="de-DE" sz="1800" b="1" i="0" u="none" strike="noStrike" baseline="0">
              <a:solidFill>
                <a:srgbClr val="333333"/>
              </a:solidFill>
              <a:latin typeface="Tahoma"/>
              <a:ea typeface="Tahoma"/>
              <a:cs typeface="Tahoma"/>
            </a:rPr>
            <a:t>Arbeitsempfehlung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257175</xdr:rowOff>
    </xdr:from>
    <xdr:to>
      <xdr:col>5</xdr:col>
      <xdr:colOff>1238250</xdr:colOff>
      <xdr:row>2</xdr:row>
      <xdr:rowOff>66675</xdr:rowOff>
    </xdr:to>
    <xdr:sp macro="" textlink="">
      <xdr:nvSpPr>
        <xdr:cNvPr id="2050" name="Rechteck 1"/>
        <xdr:cNvSpPr>
          <a:spLocks noChangeArrowheads="1"/>
        </xdr:cNvSpPr>
      </xdr:nvSpPr>
      <xdr:spPr bwMode="auto">
        <a:xfrm>
          <a:off x="161925" y="257175"/>
          <a:ext cx="7705725" cy="3810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Musterfälle zum Reisekostenrecht ab 2015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180975</xdr:rowOff>
    </xdr:from>
    <xdr:to>
      <xdr:col>14</xdr:col>
      <xdr:colOff>1533525</xdr:colOff>
      <xdr:row>1</xdr:row>
      <xdr:rowOff>371475</xdr:rowOff>
    </xdr:to>
    <xdr:sp macro="" textlink="">
      <xdr:nvSpPr>
        <xdr:cNvPr id="16395" name="Rechteck 1"/>
        <xdr:cNvSpPr>
          <a:spLocks noChangeArrowheads="1"/>
        </xdr:cNvSpPr>
      </xdr:nvSpPr>
      <xdr:spPr bwMode="auto">
        <a:xfrm>
          <a:off x="200025" y="180975"/>
          <a:ext cx="17164050" cy="600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45720" tIns="32004" rIns="45720" bIns="0" anchor="t" upright="1"/>
        <a:lstStyle/>
        <a:p>
          <a:pPr algn="ctr" rtl="0">
            <a:defRPr sz="1000"/>
          </a:pPr>
          <a:r>
            <a:rPr lang="de-DE" sz="1800" b="1" i="0" u="none" strike="noStrike" baseline="0">
              <a:solidFill>
                <a:srgbClr val="333333"/>
              </a:solidFill>
              <a:latin typeface="Tahoma"/>
              <a:ea typeface="Tahoma"/>
              <a:cs typeface="Tahoma"/>
            </a:rPr>
            <a:t>Eintägige Reisekosten ab dem Jahr 2015</a:t>
          </a:r>
        </a:p>
        <a:p>
          <a:pPr algn="ctr" rtl="0">
            <a:defRPr sz="1000"/>
          </a:pPr>
          <a:r>
            <a:rPr lang="de-DE" sz="1400" b="0" i="0" u="none" strike="noStrike" baseline="0">
              <a:solidFill>
                <a:srgbClr val="333333"/>
              </a:solidFill>
              <a:latin typeface="Tahoma"/>
              <a:ea typeface="Tahoma"/>
              <a:cs typeface="Tahoma"/>
            </a:rPr>
            <a:t>(als eintägig gelten auch Reisen über 2 aufeinanderfolgende Tage - jedoch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und einer Abwesenheit von weniger als 24 Stunden)</a:t>
          </a:r>
        </a:p>
      </xdr:txBody>
    </xdr:sp>
    <xdr:clientData/>
  </xdr:twoCellAnchor>
  <xdr:twoCellAnchor>
    <xdr:from>
      <xdr:col>1</xdr:col>
      <xdr:colOff>1733550</xdr:colOff>
      <xdr:row>78</xdr:row>
      <xdr:rowOff>219075</xdr:rowOff>
    </xdr:from>
    <xdr:to>
      <xdr:col>2</xdr:col>
      <xdr:colOff>114300</xdr:colOff>
      <xdr:row>80</xdr:row>
      <xdr:rowOff>19050</xdr:rowOff>
    </xdr:to>
    <xdr:grpSp>
      <xdr:nvGrpSpPr>
        <xdr:cNvPr id="16596" name="Group 17"/>
        <xdr:cNvGrpSpPr>
          <a:grpSpLocks/>
        </xdr:cNvGrpSpPr>
      </xdr:nvGrpSpPr>
      <xdr:grpSpPr bwMode="auto">
        <a:xfrm>
          <a:off x="1895475" y="18316575"/>
          <a:ext cx="1095375" cy="257175"/>
          <a:chOff x="199" y="1970"/>
          <a:chExt cx="115" cy="27"/>
        </a:xfrm>
      </xdr:grpSpPr>
      <xdr:sp macro="" textlink="">
        <xdr:nvSpPr>
          <xdr:cNvPr id="16603" name="Rectangle 15"/>
          <xdr:cNvSpPr>
            <a:spLocks noChangeArrowheads="1"/>
          </xdr:cNvSpPr>
        </xdr:nvSpPr>
        <xdr:spPr bwMode="auto">
          <a:xfrm>
            <a:off x="205" y="1980"/>
            <a:ext cx="9" cy="9"/>
          </a:xfrm>
          <a:prstGeom prst="rect">
            <a:avLst/>
          </a:prstGeom>
          <a:solidFill>
            <a:srgbClr val="FFFFFF"/>
          </a:solidFill>
          <a:ln w="9525">
            <a:solidFill>
              <a:srgbClr val="000000"/>
            </a:solidFill>
            <a:miter lim="800000"/>
            <a:headEnd type="none"/>
            <a:tailEnd type="none"/>
          </a:ln>
        </xdr:spPr>
      </xdr:sp>
    </xdr:grpSp>
    <xdr:clientData/>
  </xdr:twoCellAnchor>
  <xdr:twoCellAnchor>
    <xdr:from>
      <xdr:col>1</xdr:col>
      <xdr:colOff>1743075</xdr:colOff>
      <xdr:row>80</xdr:row>
      <xdr:rowOff>9525</xdr:rowOff>
    </xdr:from>
    <xdr:to>
      <xdr:col>2</xdr:col>
      <xdr:colOff>123825</xdr:colOff>
      <xdr:row>80</xdr:row>
      <xdr:rowOff>219075</xdr:rowOff>
    </xdr:to>
    <xdr:grpSp>
      <xdr:nvGrpSpPr>
        <xdr:cNvPr id="16597" name="Group 21"/>
        <xdr:cNvGrpSpPr>
          <a:grpSpLocks/>
        </xdr:cNvGrpSpPr>
      </xdr:nvGrpSpPr>
      <xdr:grpSpPr bwMode="auto">
        <a:xfrm>
          <a:off x="1905000" y="18564225"/>
          <a:ext cx="1095375" cy="209550"/>
          <a:chOff x="200" y="1996"/>
          <a:chExt cx="115" cy="22"/>
        </a:xfrm>
      </xdr:grpSpPr>
      <xdr:sp macro="" textlink="">
        <xdr:nvSpPr>
          <xdr:cNvPr id="16602" name="Rectangle 18"/>
          <xdr:cNvSpPr>
            <a:spLocks noChangeArrowheads="1"/>
          </xdr:cNvSpPr>
        </xdr:nvSpPr>
        <xdr:spPr bwMode="auto">
          <a:xfrm>
            <a:off x="208" y="2004"/>
            <a:ext cx="8" cy="8"/>
          </a:xfrm>
          <a:prstGeom prst="rect">
            <a:avLst/>
          </a:prstGeom>
          <a:solidFill>
            <a:srgbClr val="FFFFFF"/>
          </a:solidFill>
          <a:ln w="9525">
            <a:solidFill>
              <a:srgbClr val="000000"/>
            </a:solidFill>
            <a:miter lim="800000"/>
            <a:headEnd type="none"/>
            <a:tailEnd type="none"/>
          </a:ln>
        </xdr:spPr>
      </xdr:sp>
    </xdr:grpSp>
    <xdr:clientData/>
  </xdr:twoCellAnchor>
  <xdr:twoCellAnchor>
    <xdr:from>
      <xdr:col>1</xdr:col>
      <xdr:colOff>1743075</xdr:colOff>
      <xdr:row>81</xdr:row>
      <xdr:rowOff>38100</xdr:rowOff>
    </xdr:from>
    <xdr:to>
      <xdr:col>2</xdr:col>
      <xdr:colOff>123825</xdr:colOff>
      <xdr:row>82</xdr:row>
      <xdr:rowOff>28575</xdr:rowOff>
    </xdr:to>
    <xdr:grpSp>
      <xdr:nvGrpSpPr>
        <xdr:cNvPr id="16598" name="Group 24"/>
        <xdr:cNvGrpSpPr>
          <a:grpSpLocks/>
        </xdr:cNvGrpSpPr>
      </xdr:nvGrpSpPr>
      <xdr:grpSpPr bwMode="auto">
        <a:xfrm>
          <a:off x="1905000" y="18821400"/>
          <a:ext cx="1095375" cy="219075"/>
          <a:chOff x="200" y="2023"/>
          <a:chExt cx="115" cy="23"/>
        </a:xfrm>
      </xdr:grpSpPr>
      <xdr:sp macro="" textlink="">
        <xdr:nvSpPr>
          <xdr:cNvPr id="16601" name="Rectangle 22"/>
          <xdr:cNvSpPr>
            <a:spLocks noChangeArrowheads="1"/>
          </xdr:cNvSpPr>
        </xdr:nvSpPr>
        <xdr:spPr bwMode="auto">
          <a:xfrm>
            <a:off x="208" y="2031"/>
            <a:ext cx="6" cy="6"/>
          </a:xfrm>
          <a:prstGeom prst="rect">
            <a:avLst/>
          </a:prstGeom>
          <a:solidFill>
            <a:srgbClr val="FFFFFF"/>
          </a:solidFill>
          <a:ln w="9525">
            <a:solidFill>
              <a:srgbClr val="000000"/>
            </a:solidFill>
            <a:miter lim="800000"/>
            <a:headEnd type="none"/>
            <a:tailEnd type="none"/>
          </a:ln>
        </xdr:spPr>
      </xdr:sp>
    </xdr:grpSp>
    <xdr:clientData/>
  </xdr:twoCellAnchor>
  <xdr:twoCellAnchor>
    <xdr:from>
      <xdr:col>7</xdr:col>
      <xdr:colOff>1076325</xdr:colOff>
      <xdr:row>76</xdr:row>
      <xdr:rowOff>142875</xdr:rowOff>
    </xdr:from>
    <xdr:to>
      <xdr:col>8</xdr:col>
      <xdr:colOff>0</xdr:colOff>
      <xdr:row>78</xdr:row>
      <xdr:rowOff>152400</xdr:rowOff>
    </xdr:to>
    <xdr:grpSp>
      <xdr:nvGrpSpPr>
        <xdr:cNvPr id="16599" name="Group 27"/>
        <xdr:cNvGrpSpPr>
          <a:grpSpLocks/>
        </xdr:cNvGrpSpPr>
      </xdr:nvGrpSpPr>
      <xdr:grpSpPr bwMode="auto">
        <a:xfrm>
          <a:off x="8715375" y="17687925"/>
          <a:ext cx="419100" cy="561975"/>
          <a:chOff x="915" y="1904"/>
          <a:chExt cx="44" cy="59"/>
        </a:xfrm>
      </xdr:grpSpPr>
      <xdr:sp macro="" textlink="">
        <xdr:nvSpPr>
          <xdr:cNvPr id="16600" name="Rectangle 25"/>
          <xdr:cNvSpPr>
            <a:spLocks noChangeArrowheads="1"/>
          </xdr:cNvSpPr>
        </xdr:nvSpPr>
        <xdr:spPr bwMode="auto">
          <a:xfrm>
            <a:off x="922" y="1929"/>
            <a:ext cx="8" cy="8"/>
          </a:xfrm>
          <a:prstGeom prst="rect">
            <a:avLst/>
          </a:prstGeom>
          <a:solidFill>
            <a:srgbClr val="FFFFFF"/>
          </a:solidFill>
          <a:ln w="9525">
            <a:solidFill>
              <a:srgbClr val="000000"/>
            </a:solidFill>
            <a:miter lim="800000"/>
            <a:headEnd type="none"/>
            <a:tailEnd type="none"/>
          </a:ln>
        </xdr:spPr>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13</xdr:col>
      <xdr:colOff>1466850</xdr:colOff>
      <xdr:row>1</xdr:row>
      <xdr:rowOff>314325</xdr:rowOff>
    </xdr:to>
    <xdr:sp macro="" textlink="">
      <xdr:nvSpPr>
        <xdr:cNvPr id="24586" name="Rechteck 1"/>
        <xdr:cNvSpPr>
          <a:spLocks noChangeArrowheads="1"/>
        </xdr:cNvSpPr>
      </xdr:nvSpPr>
      <xdr:spPr bwMode="auto">
        <a:xfrm>
          <a:off x="66675" y="114300"/>
          <a:ext cx="14849475" cy="6096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36576" tIns="27432" rIns="36576" bIns="0" anchor="t" upright="1"/>
        <a:lstStyle/>
        <a:p>
          <a:pPr algn="ctr" rtl="0">
            <a:defRPr sz="1000"/>
          </a:pPr>
          <a:r>
            <a:rPr lang="de-DE" sz="1800" b="1" i="0" u="none" strike="noStrike" baseline="0">
              <a:solidFill>
                <a:srgbClr val="333333"/>
              </a:solidFill>
              <a:latin typeface="Tahoma"/>
              <a:ea typeface="Tahoma"/>
              <a:cs typeface="Tahoma"/>
            </a:rPr>
            <a:t>Mehrtägige Reisekosten ab dem Jahr 2015</a:t>
          </a:r>
        </a:p>
        <a:p>
          <a:pPr algn="ctr" rtl="0">
            <a:defRPr sz="1000"/>
          </a:pPr>
          <a:r>
            <a:rPr lang="de-DE" sz="1400" b="0" i="0" u="none" strike="noStrike" baseline="0">
              <a:solidFill>
                <a:srgbClr val="333333"/>
              </a:solidFill>
              <a:latin typeface="Tahoma"/>
              <a:ea typeface="Tahoma"/>
              <a:cs typeface="Tahoma"/>
            </a:rPr>
            <a:t>(als mehrtägig gelten Reisen mit einer Dauer ab 2 Tagen - </a:t>
          </a:r>
          <a:r>
            <a:rPr lang="de-DE" sz="1400" b="1" i="0" u="none" strike="noStrike" baseline="0">
              <a:solidFill>
                <a:srgbClr val="333333"/>
              </a:solidFill>
              <a:latin typeface="Tahoma"/>
              <a:ea typeface="Tahoma"/>
              <a:cs typeface="Tahoma"/>
            </a:rPr>
            <a:t>mit</a:t>
          </a:r>
          <a:r>
            <a:rPr lang="de-DE" sz="1400" b="0" i="0" u="none" strike="noStrike" baseline="0">
              <a:solidFill>
                <a:srgbClr val="333333"/>
              </a:solidFill>
              <a:latin typeface="Tahoma"/>
              <a:ea typeface="Tahoma"/>
              <a:cs typeface="Tahoma"/>
            </a:rPr>
            <a:t> Übernachtung / oder Reisen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wenn die Abwesenheit </a:t>
          </a:r>
          <a:r>
            <a:rPr lang="de-DE" sz="1400" b="1" i="0" u="none" strike="noStrike" baseline="0">
              <a:solidFill>
                <a:srgbClr val="333333"/>
              </a:solidFill>
              <a:latin typeface="Tahoma"/>
              <a:ea typeface="Tahoma"/>
              <a:cs typeface="Tahoma"/>
            </a:rPr>
            <a:t>mehr</a:t>
          </a:r>
          <a:r>
            <a:rPr lang="de-DE" sz="1400" b="0" i="0" u="none" strike="noStrike" baseline="0">
              <a:solidFill>
                <a:srgbClr val="333333"/>
              </a:solidFill>
              <a:latin typeface="Tahoma"/>
              <a:ea typeface="Tahoma"/>
              <a:cs typeface="Tahoma"/>
            </a:rPr>
            <a:t> als 24 Stunden beträgt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21</xdr:col>
      <xdr:colOff>876300</xdr:colOff>
      <xdr:row>1</xdr:row>
      <xdr:rowOff>47625</xdr:rowOff>
    </xdr:to>
    <xdr:sp macro="" textlink="">
      <xdr:nvSpPr>
        <xdr:cNvPr id="2" name="Rechteck 1"/>
        <xdr:cNvSpPr>
          <a:spLocks noChangeArrowheads="1"/>
        </xdr:cNvSpPr>
      </xdr:nvSpPr>
      <xdr:spPr bwMode="auto">
        <a:xfrm>
          <a:off x="85725" y="85725"/>
          <a:ext cx="8705850" cy="3714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Reisekosten ab dem Jahr 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19</xdr:col>
      <xdr:colOff>1038225</xdr:colOff>
      <xdr:row>1</xdr:row>
      <xdr:rowOff>47625</xdr:rowOff>
    </xdr:to>
    <xdr:sp macro="" textlink="">
      <xdr:nvSpPr>
        <xdr:cNvPr id="2" name="Rechteck 1"/>
        <xdr:cNvSpPr>
          <a:spLocks noChangeArrowheads="1"/>
        </xdr:cNvSpPr>
      </xdr:nvSpPr>
      <xdr:spPr bwMode="auto">
        <a:xfrm>
          <a:off x="57150" y="85725"/>
          <a:ext cx="8029575" cy="3714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eintägige Reisekosten ab dem Jahr 2015</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142875</xdr:rowOff>
    </xdr:from>
    <xdr:to>
      <xdr:col>6</xdr:col>
      <xdr:colOff>1600200</xdr:colOff>
      <xdr:row>1</xdr:row>
      <xdr:rowOff>133350</xdr:rowOff>
    </xdr:to>
    <xdr:sp macro="" textlink="">
      <xdr:nvSpPr>
        <xdr:cNvPr id="7186" name="Rechteck 1"/>
        <xdr:cNvSpPr>
          <a:spLocks noChangeArrowheads="1"/>
        </xdr:cNvSpPr>
      </xdr:nvSpPr>
      <xdr:spPr bwMode="auto">
        <a:xfrm>
          <a:off x="190500" y="142875"/>
          <a:ext cx="10953750" cy="4286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eintägige Reisekosten ab dem Jahr 2015</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wb-datenbank.de/start/showdoi/?doi=UAAAE-46398&amp;doicheck=5bff6c0749084576bb2d7405e05f333f&amp;datum=20150410&amp;starter=autoren" TargetMode="External" /><Relationship Id="rId2" Type="http://schemas.openxmlformats.org/officeDocument/2006/relationships/hyperlink" Target="http://datenbank.nwb.de/start/showdoi/?doi=FAAAE-82623&amp;doicheck=20388fbd6de24e7cb0b0ade11c46b969&amp;datum=20160301&amp;starter=autor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0" Type="http://schemas.openxmlformats.org/officeDocument/2006/relationships/ctrlProp" Target="../ctrlProps/ctrlProp7.xml" /><Relationship Id="rId5" Type="http://schemas.openxmlformats.org/officeDocument/2006/relationships/ctrlProp" Target="../ctrlProps/ctrlProp2.xml" /><Relationship Id="rId8" Type="http://schemas.openxmlformats.org/officeDocument/2006/relationships/ctrlProp" Target="../ctrlProps/ctrlProp5.xml" /><Relationship Id="rId7" Type="http://schemas.openxmlformats.org/officeDocument/2006/relationships/ctrlProp" Target="../ctrlProps/ctrlProp4.xml" /><Relationship Id="rId6" Type="http://schemas.openxmlformats.org/officeDocument/2006/relationships/ctrlProp" Target="../ctrlProps/ctrlProp3.xml" /><Relationship Id="rId11" Type="http://schemas.openxmlformats.org/officeDocument/2006/relationships/ctrlProp" Target="../ctrlProps/ctrlProp1.xml" /><Relationship Id="rId9" Type="http://schemas.openxmlformats.org/officeDocument/2006/relationships/ctrlProp" Target="../ctrlProps/ctrlProp6.xml" /><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0" Type="http://schemas.openxmlformats.org/officeDocument/2006/relationships/ctrlProp" Target="../ctrlProps/ctrlProp13.xml" /><Relationship Id="rId5" Type="http://schemas.openxmlformats.org/officeDocument/2006/relationships/ctrlProp" Target="../ctrlProps/ctrlProp9.xml" /><Relationship Id="rId8" Type="http://schemas.openxmlformats.org/officeDocument/2006/relationships/ctrlProp" Target="../ctrlProps/ctrlProp12.xml" /><Relationship Id="rId7" Type="http://schemas.openxmlformats.org/officeDocument/2006/relationships/ctrlProp" Target="../ctrlProps/ctrlProp11.xml" /><Relationship Id="rId6" Type="http://schemas.openxmlformats.org/officeDocument/2006/relationships/ctrlProp" Target="../ctrlProps/ctrlProp10.xml" /><Relationship Id="rId9" Type="http://schemas.openxmlformats.org/officeDocument/2006/relationships/ctrlProp" Target="../ctrlProps/ctrlProp8.xml" /><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D93"/>
  <sheetViews>
    <sheetView showGridLines="0" zoomScale="115" zoomScaleNormal="115" zoomScaleSheetLayoutView="100" workbookViewId="0" topLeftCell="A1">
      <selection activeCell="B10" sqref="B10:D10"/>
    </sheetView>
  </sheetViews>
  <sheetFormatPr defaultColWidth="0" defaultRowHeight="15" customHeight="1" zeroHeight="1"/>
  <cols>
    <col min="1" max="3" width="2.421875" style="1" customWidth="1"/>
    <col min="4" max="4" width="86.00390625" style="1" customWidth="1"/>
    <col min="5" max="16384" width="16.00390625" style="1" hidden="1" customWidth="1"/>
  </cols>
  <sheetData>
    <row r="1" s="529" customFormat="1" ht="15"/>
    <row r="2" s="529" customFormat="1" ht="15"/>
    <row r="3" spans="1:4" ht="30">
      <c r="A3" s="636"/>
      <c r="B3" s="636"/>
      <c r="C3" s="636"/>
      <c r="D3" s="636"/>
    </row>
    <row r="4" spans="1:4" ht="15">
      <c r="A4" s="13"/>
      <c r="B4" s="13"/>
      <c r="C4" s="13"/>
      <c r="D4" s="13"/>
    </row>
    <row r="5" spans="1:4" ht="15">
      <c r="A5" s="374"/>
      <c r="B5" s="374"/>
      <c r="C5" s="374"/>
      <c r="D5" s="374"/>
    </row>
    <row r="6" spans="1:4" ht="15">
      <c r="A6" s="374"/>
      <c r="B6" s="13" t="s">
        <v>177</v>
      </c>
      <c r="C6" s="374"/>
      <c r="D6" s="374"/>
    </row>
    <row r="7" spans="1:4" ht="15">
      <c r="A7" s="374"/>
      <c r="B7" s="13"/>
      <c r="C7" s="374"/>
      <c r="D7" s="374"/>
    </row>
    <row r="8" spans="1:4" ht="15">
      <c r="A8" s="374"/>
      <c r="B8" s="637" t="s">
        <v>198</v>
      </c>
      <c r="C8" s="638"/>
      <c r="D8" s="638"/>
    </row>
    <row r="9" spans="1:4" ht="15">
      <c r="A9" s="374"/>
      <c r="B9" s="13"/>
      <c r="C9" s="374"/>
      <c r="D9" s="374"/>
    </row>
    <row r="10" spans="1:4" ht="15">
      <c r="A10" s="374"/>
      <c r="B10" s="639" t="s">
        <v>178</v>
      </c>
      <c r="C10" s="640"/>
      <c r="D10" s="640"/>
    </row>
    <row r="11" spans="1:4" ht="15">
      <c r="A11" s="374"/>
      <c r="B11" s="374"/>
      <c r="C11" s="374"/>
      <c r="D11" s="374"/>
    </row>
    <row r="12" spans="1:4" ht="15">
      <c r="A12" s="374"/>
      <c r="B12" s="642" t="s">
        <v>199</v>
      </c>
      <c r="C12" s="643"/>
      <c r="D12" s="643"/>
    </row>
    <row r="13" spans="1:4" ht="15">
      <c r="A13" s="374"/>
      <c r="B13" s="374"/>
      <c r="C13" s="374"/>
      <c r="D13" s="374"/>
    </row>
    <row r="14" spans="2:4" ht="19.5">
      <c r="B14" s="9"/>
      <c r="C14" s="3"/>
      <c r="D14" s="4"/>
    </row>
    <row r="15" spans="1:4" ht="15">
      <c r="A15" s="4"/>
      <c r="B15" s="4"/>
      <c r="C15" s="4"/>
      <c r="D15" s="4"/>
    </row>
    <row r="16" ht="21" customHeight="1">
      <c r="B16" s="408"/>
    </row>
    <row r="17" ht="15" customHeight="1"/>
    <row r="18" ht="15" customHeight="1"/>
    <row r="19" ht="21" customHeight="1">
      <c r="B19" s="408"/>
    </row>
    <row r="20" ht="15" customHeight="1"/>
    <row r="21" ht="15" customHeight="1"/>
    <row r="22" ht="21" customHeight="1">
      <c r="B22" s="408"/>
    </row>
    <row r="23" ht="15" customHeight="1"/>
    <row r="24" ht="15" customHeight="1"/>
    <row r="25" ht="21" customHeight="1">
      <c r="B25" s="408"/>
    </row>
    <row r="26" ht="15" customHeight="1"/>
    <row r="27" ht="15" customHeight="1">
      <c r="D27" s="10"/>
    </row>
    <row r="28" ht="21" customHeight="1">
      <c r="B28" s="408"/>
    </row>
    <row r="29" ht="15" customHeight="1"/>
    <row r="30" ht="15" customHeight="1">
      <c r="D30" s="10"/>
    </row>
    <row r="31" spans="2:4" ht="21" customHeight="1">
      <c r="B31" s="408"/>
      <c r="D31" s="10"/>
    </row>
    <row r="32" ht="15" customHeight="1">
      <c r="D32" s="10"/>
    </row>
    <row r="33" ht="15" customHeight="1">
      <c r="D33" s="10"/>
    </row>
    <row r="34" ht="15" customHeight="1">
      <c r="D34" s="10"/>
    </row>
    <row r="35" spans="2:4" ht="21" customHeight="1">
      <c r="B35" s="408"/>
      <c r="D35" s="10"/>
    </row>
    <row r="36" ht="15">
      <c r="D36" s="10"/>
    </row>
    <row r="37" ht="15" customHeight="1">
      <c r="D37" s="10"/>
    </row>
    <row r="38" ht="15" customHeight="1">
      <c r="D38" s="10"/>
    </row>
    <row r="39" spans="2:4" ht="21" customHeight="1">
      <c r="B39" s="408"/>
      <c r="D39" s="10"/>
    </row>
    <row r="40" ht="15" customHeight="1">
      <c r="D40" s="10"/>
    </row>
    <row r="41" ht="15" customHeight="1">
      <c r="D41" s="10"/>
    </row>
    <row r="42" spans="2:4" ht="21" customHeight="1">
      <c r="B42" s="408"/>
      <c r="D42" s="10"/>
    </row>
    <row r="43" ht="15" customHeight="1">
      <c r="D43" s="10"/>
    </row>
    <row r="44" ht="15" customHeight="1">
      <c r="D44" s="10"/>
    </row>
    <row r="45" spans="2:4" ht="21" customHeight="1">
      <c r="B45" s="408"/>
      <c r="D45" s="10"/>
    </row>
    <row r="46" ht="15" customHeight="1">
      <c r="D46" s="10"/>
    </row>
    <row r="47" spans="1:4" ht="15">
      <c r="A47" s="11"/>
      <c r="B47" s="11"/>
      <c r="C47" s="11"/>
      <c r="D47" s="12"/>
    </row>
    <row r="48" spans="1:4" ht="21" customHeight="1">
      <c r="A48" s="2"/>
      <c r="B48" s="641"/>
      <c r="C48" s="641"/>
      <c r="D48" s="641"/>
    </row>
    <row r="49" spans="1:4" ht="18" customHeight="1">
      <c r="A49" s="2"/>
      <c r="B49" s="590"/>
      <c r="D49" s="590"/>
    </row>
    <row r="50" spans="1:2" ht="15.75" customHeight="1">
      <c r="A50" s="2"/>
      <c r="B50" s="590"/>
    </row>
    <row r="51" spans="3:4" ht="15.75" customHeight="1">
      <c r="C51" s="15"/>
      <c r="D51" s="14"/>
    </row>
    <row r="52" spans="3:4" ht="15.75" customHeight="1">
      <c r="C52" s="15"/>
      <c r="D52" s="14"/>
    </row>
    <row r="53" spans="3:4" ht="15.75" customHeight="1">
      <c r="C53" s="15"/>
      <c r="D53" s="14"/>
    </row>
    <row r="54" spans="3:4" ht="15.75" customHeight="1">
      <c r="C54" s="15"/>
      <c r="D54" s="14"/>
    </row>
    <row r="55" spans="1:4" ht="15">
      <c r="A55" s="16"/>
      <c r="B55" s="16"/>
      <c r="C55" s="16"/>
      <c r="D55" s="17"/>
    </row>
    <row r="56" spans="1:4" ht="9.95" customHeight="1">
      <c r="A56" s="5"/>
      <c r="B56" s="5"/>
      <c r="C56" s="5"/>
      <c r="D56" s="6"/>
    </row>
    <row r="57" spans="1:4" ht="12" customHeight="1">
      <c r="A57" s="6"/>
      <c r="B57" s="6"/>
      <c r="C57" s="18" t="s">
        <v>197</v>
      </c>
      <c r="D57" s="6"/>
    </row>
    <row r="58" spans="1:4" ht="12" customHeight="1">
      <c r="A58" s="18"/>
      <c r="B58" s="19"/>
      <c r="C58" s="18" t="s">
        <v>69</v>
      </c>
      <c r="D58" s="18"/>
    </row>
    <row r="59" spans="1:4" ht="12" customHeight="1">
      <c r="A59" s="18"/>
      <c r="B59" s="18"/>
      <c r="C59" s="18" t="s">
        <v>70</v>
      </c>
      <c r="D59" s="19"/>
    </row>
    <row r="60" spans="1:4" ht="12" customHeight="1">
      <c r="A60" s="6"/>
      <c r="B60" s="6"/>
      <c r="C60" s="6"/>
      <c r="D60" s="6"/>
    </row>
    <row r="61" spans="1:4" ht="12" customHeight="1" hidden="1">
      <c r="A61" s="6"/>
      <c r="B61" s="6"/>
      <c r="C61" s="6"/>
      <c r="D61" s="6"/>
    </row>
    <row r="62" spans="1:3" ht="18" hidden="1">
      <c r="A62" s="7"/>
      <c r="B62" s="8"/>
      <c r="C62" s="8"/>
    </row>
    <row r="63" spans="1:3" ht="15" hidden="1">
      <c r="A63" s="7"/>
      <c r="B63" s="7"/>
      <c r="C63" s="7"/>
    </row>
    <row r="64" spans="1:3" ht="15" hidden="1">
      <c r="A64" s="7"/>
      <c r="B64" s="7"/>
      <c r="C64" s="7"/>
    </row>
    <row r="65" spans="1:3" ht="15" hidden="1">
      <c r="A65" s="7"/>
      <c r="B65" s="7"/>
      <c r="C65" s="7"/>
    </row>
    <row r="66" spans="1:3" ht="15" hidden="1">
      <c r="A66" s="7"/>
      <c r="B66" s="7"/>
      <c r="C66" s="7"/>
    </row>
    <row r="67" spans="1:3" ht="15" hidden="1">
      <c r="A67" s="7"/>
      <c r="B67" s="7"/>
      <c r="C67" s="7"/>
    </row>
    <row r="68" spans="1:3" ht="15" hidden="1">
      <c r="A68" s="7"/>
      <c r="B68" s="7"/>
      <c r="C68" s="7"/>
    </row>
    <row r="69" spans="1:3" ht="15" hidden="1">
      <c r="A69" s="7"/>
      <c r="B69" s="7"/>
      <c r="C69" s="7"/>
    </row>
    <row r="70" spans="1:3" ht="15" hidden="1">
      <c r="A70" s="7"/>
      <c r="B70" s="7"/>
      <c r="C70" s="7"/>
    </row>
    <row r="71" ht="15" hidden="1">
      <c r="A71" s="7"/>
    </row>
    <row r="72" ht="15" hidden="1">
      <c r="A72" s="7"/>
    </row>
    <row r="73" ht="15" hidden="1">
      <c r="A73" s="7"/>
    </row>
    <row r="74" ht="15" hidden="1">
      <c r="A74" s="7"/>
    </row>
    <row r="75" ht="15" hidden="1">
      <c r="A75" s="7"/>
    </row>
    <row r="76" ht="15" hidden="1">
      <c r="A76" s="7"/>
    </row>
    <row r="77" ht="15" hidden="1">
      <c r="A77" s="7"/>
    </row>
    <row r="78" ht="15" hidden="1">
      <c r="A78" s="7"/>
    </row>
    <row r="79" ht="15" hidden="1">
      <c r="A79" s="7"/>
    </row>
    <row r="80" ht="15" hidden="1">
      <c r="A80" s="7"/>
    </row>
    <row r="81" ht="15" hidden="1">
      <c r="A81" s="7"/>
    </row>
    <row r="82" ht="15" hidden="1">
      <c r="A82" s="7"/>
    </row>
    <row r="83" ht="15" hidden="1">
      <c r="A83" s="7"/>
    </row>
    <row r="84" ht="15" hidden="1">
      <c r="A84" s="7"/>
    </row>
    <row r="85" ht="15" hidden="1">
      <c r="A85" s="7"/>
    </row>
    <row r="86" ht="15" hidden="1">
      <c r="A86" s="7"/>
    </row>
    <row r="87" ht="15" hidden="1">
      <c r="A87" s="7"/>
    </row>
    <row r="88" ht="15" hidden="1">
      <c r="A88" s="7"/>
    </row>
    <row r="89" ht="15" hidden="1">
      <c r="A89" s="7"/>
    </row>
    <row r="90" ht="15" hidden="1">
      <c r="A90" s="7"/>
    </row>
    <row r="91" ht="15" hidden="1">
      <c r="A91" s="7"/>
    </row>
    <row r="92" ht="15" hidden="1">
      <c r="A92" s="7"/>
    </row>
    <row r="93" ht="15" hidden="1">
      <c r="A93" s="7"/>
    </row>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row r="118" ht="15"/>
    <row r="119" ht="15"/>
    <row r="120" ht="15"/>
    <row r="121" ht="15"/>
    <row r="122" ht="15"/>
  </sheetData>
  <sheetProtection password="DBC9" sheet="1" selectLockedCells="1"/>
  <mergeCells count="5">
    <mergeCell ref="A3:D3"/>
    <mergeCell ref="B8:D8"/>
    <mergeCell ref="B10:D10"/>
    <mergeCell ref="B48:D48"/>
    <mergeCell ref="B12:D12"/>
  </mergeCells>
  <hyperlinks>
    <hyperlink ref="B10" r:id="rId1" display="http://www.nwb-datenbank.de/start/showdoi/?doi=UAAAE-46398&amp;doicheck=5bff6c0749084576bb2d7405e05f333f&amp;datum=20150410&amp;starter=autoren"/>
    <hyperlink ref="B10:D10" r:id="rId2" display="Vorliegen einer aktuelleren Version in der NWB Datenbank prüfen."/>
  </hyperlinks>
  <printOptions horizontalCentered="1" verticalCentered="1"/>
  <pageMargins left="0.5905511811023623" right="0.1968503937007874" top="0.1968503937007874" bottom="0.1968503937007874" header="0" footer="0.11811023622047245"/>
  <pageSetup blackAndWhite="1" fitToHeight="1" fitToWidth="1" horizontalDpi="600" verticalDpi="600" orientation="portrait" paperSize="9" scale="86"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V102"/>
  <sheetViews>
    <sheetView showGridLines="0" zoomScale="90" zoomScaleNormal="90" workbookViewId="0" topLeftCell="A1">
      <selection activeCell="C6" sqref="C6:H6"/>
    </sheetView>
  </sheetViews>
  <sheetFormatPr defaultColWidth="0" defaultRowHeight="12.75" zeroHeight="1"/>
  <cols>
    <col min="1" max="1" width="0.85546875" style="320" customWidth="1"/>
    <col min="2" max="2" width="39.57421875" style="316" customWidth="1"/>
    <col min="3" max="3" width="25.28125" style="316" customWidth="1"/>
    <col min="4" max="4" width="12.421875" style="316" customWidth="1"/>
    <col min="5" max="5" width="25.28125" style="316" customWidth="1"/>
    <col min="6" max="6" width="15.28125" style="316" customWidth="1"/>
    <col min="7" max="7" width="25.28125" style="320" customWidth="1"/>
    <col min="8" max="8" width="25.28125" style="316" customWidth="1"/>
    <col min="9" max="9" width="1.28515625" style="316" customWidth="1"/>
    <col min="10" max="16384" width="16.00390625" style="320" hidden="1" customWidth="1"/>
  </cols>
  <sheetData>
    <row r="1" spans="2:8" s="315" customFormat="1" ht="34.5" customHeight="1">
      <c r="B1" s="756"/>
      <c r="C1" s="756"/>
      <c r="D1" s="756"/>
      <c r="E1" s="756"/>
      <c r="F1" s="756"/>
      <c r="G1" s="756"/>
      <c r="H1" s="756"/>
    </row>
    <row r="2" spans="2:8" s="315" customFormat="1" ht="13.5" customHeight="1">
      <c r="B2" s="756"/>
      <c r="C2" s="756"/>
      <c r="D2" s="756"/>
      <c r="E2" s="756"/>
      <c r="F2" s="756"/>
      <c r="G2" s="756"/>
      <c r="H2" s="756"/>
    </row>
    <row r="3" spans="2:8" s="316" customFormat="1" ht="21.95" customHeight="1">
      <c r="B3" s="753" t="s">
        <v>28</v>
      </c>
      <c r="C3" s="753"/>
      <c r="D3" s="753"/>
      <c r="E3" s="753"/>
      <c r="F3" s="753"/>
      <c r="G3" s="753"/>
      <c r="H3" s="753"/>
    </row>
    <row r="4" spans="1:22" s="316" customFormat="1" ht="8.25" customHeight="1">
      <c r="A4" s="702"/>
      <c r="B4" s="702"/>
      <c r="C4" s="702"/>
      <c r="D4" s="702"/>
      <c r="E4" s="702"/>
      <c r="F4" s="702"/>
      <c r="G4" s="702"/>
      <c r="H4" s="702"/>
      <c r="I4" s="702"/>
      <c r="J4" s="702"/>
      <c r="K4" s="702"/>
      <c r="L4" s="702"/>
      <c r="M4" s="702"/>
      <c r="N4" s="702"/>
      <c r="O4" s="702"/>
      <c r="P4" s="702"/>
      <c r="Q4" s="702"/>
      <c r="R4" s="702"/>
      <c r="S4" s="702"/>
      <c r="T4" s="702"/>
      <c r="U4" s="702"/>
      <c r="V4" s="702"/>
    </row>
    <row r="5" spans="2:8" s="316" customFormat="1" ht="21.95" customHeight="1">
      <c r="B5" s="317"/>
      <c r="C5" s="318"/>
      <c r="D5" s="318"/>
      <c r="E5" s="318"/>
      <c r="F5" s="318"/>
      <c r="G5" s="318"/>
      <c r="H5" s="319"/>
    </row>
    <row r="6" spans="2:8" ht="30" customHeight="1">
      <c r="B6" s="373" t="s">
        <v>0</v>
      </c>
      <c r="C6" s="762"/>
      <c r="D6" s="763"/>
      <c r="E6" s="763"/>
      <c r="F6" s="763"/>
      <c r="G6" s="763"/>
      <c r="H6" s="764"/>
    </row>
    <row r="7" spans="2:8" s="316" customFormat="1" ht="21.95" customHeight="1">
      <c r="B7" s="321"/>
      <c r="C7" s="322"/>
      <c r="D7" s="322"/>
      <c r="E7" s="322"/>
      <c r="F7" s="322"/>
      <c r="G7" s="322"/>
      <c r="H7" s="323"/>
    </row>
    <row r="8" spans="2:8" s="316" customFormat="1" ht="21.95" customHeight="1">
      <c r="B8" s="324"/>
      <c r="C8" s="325"/>
      <c r="D8" s="325"/>
      <c r="E8" s="325"/>
      <c r="F8" s="325"/>
      <c r="G8" s="325"/>
      <c r="H8" s="326"/>
    </row>
    <row r="9" spans="2:8" ht="21.95" customHeight="1">
      <c r="B9" s="324"/>
      <c r="C9" s="377" t="s">
        <v>1</v>
      </c>
      <c r="E9" s="377" t="s">
        <v>2</v>
      </c>
      <c r="G9" s="754" t="s">
        <v>3</v>
      </c>
      <c r="H9" s="755"/>
    </row>
    <row r="10" spans="2:8" s="316" customFormat="1" ht="21.95" customHeight="1">
      <c r="B10" s="324"/>
      <c r="C10" s="327"/>
      <c r="D10" s="325"/>
      <c r="E10" s="327"/>
      <c r="F10" s="328"/>
      <c r="G10" s="329"/>
      <c r="H10" s="326"/>
    </row>
    <row r="11" spans="2:8" s="316" customFormat="1" ht="21.95" customHeight="1">
      <c r="B11" s="324"/>
      <c r="C11" s="330"/>
      <c r="E11" s="330"/>
      <c r="F11" s="325"/>
      <c r="G11" s="325"/>
      <c r="H11" s="331"/>
    </row>
    <row r="12" spans="2:8" ht="25.15" customHeight="1">
      <c r="B12" s="332" t="s">
        <v>4</v>
      </c>
      <c r="C12" s="453"/>
      <c r="E12" s="461"/>
      <c r="G12" s="333" t="s">
        <v>108</v>
      </c>
      <c r="H12" s="367"/>
    </row>
    <row r="13" spans="2:8" s="316" customFormat="1" ht="21.95" customHeight="1">
      <c r="B13" s="334"/>
      <c r="C13" s="335"/>
      <c r="E13" s="336"/>
      <c r="G13" s="333"/>
      <c r="H13" s="554"/>
    </row>
    <row r="14" spans="2:8" ht="25.15" customHeight="1">
      <c r="B14" s="324"/>
      <c r="E14" s="316" t="s">
        <v>5</v>
      </c>
      <c r="G14" s="333"/>
      <c r="H14" s="555"/>
    </row>
    <row r="15" spans="2:8" ht="25.15" customHeight="1">
      <c r="B15" s="332" t="s">
        <v>6</v>
      </c>
      <c r="C15" s="453"/>
      <c r="D15" s="316" t="s">
        <v>5</v>
      </c>
      <c r="E15" s="461"/>
      <c r="G15" s="333"/>
      <c r="H15" s="555"/>
    </row>
    <row r="16" spans="2:8" ht="21.95" customHeight="1">
      <c r="B16" s="324"/>
      <c r="C16" s="325"/>
      <c r="D16" s="325"/>
      <c r="E16" s="325"/>
      <c r="F16" s="325"/>
      <c r="G16" s="325"/>
      <c r="H16" s="323"/>
    </row>
    <row r="17" spans="2:8" ht="21.95" customHeight="1">
      <c r="B17" s="317"/>
      <c r="C17" s="318"/>
      <c r="D17" s="318"/>
      <c r="E17" s="318"/>
      <c r="F17" s="318"/>
      <c r="G17" s="318"/>
      <c r="H17" s="319"/>
    </row>
    <row r="18" spans="2:8" ht="21.95" customHeight="1">
      <c r="B18" s="379" t="s">
        <v>7</v>
      </c>
      <c r="C18" s="765"/>
      <c r="D18" s="766"/>
      <c r="E18" s="766"/>
      <c r="F18" s="766"/>
      <c r="G18" s="766"/>
      <c r="H18" s="767"/>
    </row>
    <row r="19" spans="2:8" ht="21.95" customHeight="1">
      <c r="B19" s="380" t="s">
        <v>8</v>
      </c>
      <c r="C19" s="768"/>
      <c r="D19" s="769"/>
      <c r="E19" s="769"/>
      <c r="F19" s="769"/>
      <c r="G19" s="769"/>
      <c r="H19" s="770"/>
    </row>
    <row r="20" spans="2:8" s="316" customFormat="1" ht="21.95" customHeight="1">
      <c r="B20" s="321"/>
      <c r="C20" s="322"/>
      <c r="D20" s="322"/>
      <c r="E20" s="322"/>
      <c r="F20" s="322"/>
      <c r="G20" s="322"/>
      <c r="H20" s="323"/>
    </row>
    <row r="21" spans="2:8" s="316" customFormat="1" ht="21.95" customHeight="1">
      <c r="B21" s="325"/>
      <c r="C21" s="325"/>
      <c r="D21" s="325"/>
      <c r="E21" s="325"/>
      <c r="F21" s="325"/>
      <c r="G21" s="325"/>
      <c r="H21" s="325"/>
    </row>
    <row r="22" s="316" customFormat="1" ht="21.95" customHeight="1" thickBot="1">
      <c r="H22" s="337"/>
    </row>
    <row r="23" spans="3:8" s="316" customFormat="1" ht="21.95" customHeight="1">
      <c r="C23" s="338"/>
      <c r="D23" s="338"/>
      <c r="E23" s="338"/>
      <c r="F23" s="338"/>
      <c r="G23" s="339"/>
      <c r="H23" s="340"/>
    </row>
    <row r="24" spans="2:8" s="316" customFormat="1" ht="25.15" customHeight="1">
      <c r="B24" s="757" t="s">
        <v>43</v>
      </c>
      <c r="C24" s="758"/>
      <c r="D24" s="758"/>
      <c r="E24" s="758"/>
      <c r="F24" s="758"/>
      <c r="G24" s="759"/>
      <c r="H24" s="341" t="s">
        <v>9</v>
      </c>
    </row>
    <row r="25" spans="7:8" s="316" customFormat="1" ht="21.95" customHeight="1">
      <c r="G25" s="342"/>
      <c r="H25" s="339"/>
    </row>
    <row r="26" spans="2:8" s="316" customFormat="1" ht="21.95" customHeight="1">
      <c r="B26" s="317"/>
      <c r="C26" s="318"/>
      <c r="D26" s="318"/>
      <c r="E26" s="318"/>
      <c r="F26" s="318"/>
      <c r="G26" s="343"/>
      <c r="H26" s="339"/>
    </row>
    <row r="27" spans="2:8" s="316" customFormat="1" ht="21.95" customHeight="1">
      <c r="B27" s="754" t="s">
        <v>77</v>
      </c>
      <c r="C27" s="760"/>
      <c r="D27" s="760"/>
      <c r="E27" s="760"/>
      <c r="F27" s="760"/>
      <c r="G27" s="761"/>
      <c r="H27" s="339"/>
    </row>
    <row r="28" spans="2:8" s="316" customFormat="1" ht="21.95" customHeight="1">
      <c r="B28" s="344"/>
      <c r="C28" s="325"/>
      <c r="D28" s="325"/>
      <c r="E28" s="325"/>
      <c r="F28" s="345"/>
      <c r="G28" s="339"/>
      <c r="H28" s="339"/>
    </row>
    <row r="29" spans="2:8" s="316" customFormat="1" ht="21.95" customHeight="1">
      <c r="B29" s="377" t="s">
        <v>13</v>
      </c>
      <c r="C29" s="325"/>
      <c r="D29" s="325"/>
      <c r="E29" s="325"/>
      <c r="F29" s="345"/>
      <c r="G29" s="339"/>
      <c r="H29" s="339"/>
    </row>
    <row r="30" spans="2:8" s="316" customFormat="1" ht="9.95" customHeight="1">
      <c r="B30" s="344"/>
      <c r="C30" s="325"/>
      <c r="D30" s="325"/>
      <c r="E30" s="325"/>
      <c r="F30" s="345"/>
      <c r="G30" s="339"/>
      <c r="H30" s="339"/>
    </row>
    <row r="31" spans="2:8" ht="25.15" customHeight="1">
      <c r="B31" s="346" t="s">
        <v>53</v>
      </c>
      <c r="C31" s="454"/>
      <c r="D31" s="330" t="s">
        <v>54</v>
      </c>
      <c r="E31" s="330" t="s">
        <v>79</v>
      </c>
      <c r="F31" s="378">
        <v>24</v>
      </c>
      <c r="G31" s="368" t="s">
        <v>5</v>
      </c>
      <c r="H31" s="339"/>
    </row>
    <row r="32" spans="2:8" ht="21.95" customHeight="1">
      <c r="B32" s="346"/>
      <c r="C32" s="348"/>
      <c r="D32" s="330"/>
      <c r="E32" s="330"/>
      <c r="F32" s="347"/>
      <c r="G32" s="349"/>
      <c r="H32" s="339"/>
    </row>
    <row r="33" spans="2:8" ht="21.95" customHeight="1">
      <c r="B33" s="377" t="s">
        <v>14</v>
      </c>
      <c r="C33" s="325"/>
      <c r="D33" s="330"/>
      <c r="E33" s="325"/>
      <c r="F33" s="345"/>
      <c r="G33" s="339" t="s">
        <v>5</v>
      </c>
      <c r="H33" s="339"/>
    </row>
    <row r="34" spans="2:8" ht="9.95" customHeight="1">
      <c r="B34" s="344"/>
      <c r="C34" s="325"/>
      <c r="D34" s="330"/>
      <c r="E34" s="325"/>
      <c r="F34" s="345"/>
      <c r="G34" s="339"/>
      <c r="H34" s="339"/>
    </row>
    <row r="35" spans="2:8" ht="9.95" customHeight="1">
      <c r="B35" s="346"/>
      <c r="C35" s="348"/>
      <c r="D35" s="330"/>
      <c r="E35" s="330"/>
      <c r="F35" s="347"/>
      <c r="G35" s="349"/>
      <c r="H35" s="339"/>
    </row>
    <row r="36" spans="2:8" ht="25.15" customHeight="1">
      <c r="B36" s="346" t="s">
        <v>159</v>
      </c>
      <c r="C36" s="454" t="s">
        <v>5</v>
      </c>
      <c r="D36" s="330" t="s">
        <v>10</v>
      </c>
      <c r="E36" s="330" t="s">
        <v>79</v>
      </c>
      <c r="F36" s="378">
        <v>12</v>
      </c>
      <c r="G36" s="368" t="s">
        <v>5</v>
      </c>
      <c r="H36" s="339"/>
    </row>
    <row r="37" spans="2:8" ht="21.95" customHeight="1">
      <c r="B37" s="346"/>
      <c r="C37" s="348"/>
      <c r="D37" s="330"/>
      <c r="E37" s="330"/>
      <c r="F37" s="347"/>
      <c r="G37" s="349"/>
      <c r="H37" s="339"/>
    </row>
    <row r="38" spans="2:8" ht="21.95" customHeight="1">
      <c r="B38" s="377" t="s">
        <v>15</v>
      </c>
      <c r="C38" s="348"/>
      <c r="D38" s="330"/>
      <c r="E38" s="325"/>
      <c r="F38" s="345"/>
      <c r="G38" s="339" t="s">
        <v>5</v>
      </c>
      <c r="H38" s="339"/>
    </row>
    <row r="39" spans="2:8" ht="9.95" customHeight="1">
      <c r="B39" s="344"/>
      <c r="C39" s="348"/>
      <c r="D39" s="330"/>
      <c r="E39" s="325"/>
      <c r="F39" s="345"/>
      <c r="G39" s="339"/>
      <c r="H39" s="339"/>
    </row>
    <row r="40" spans="2:8" ht="9.95" customHeight="1">
      <c r="B40" s="346"/>
      <c r="C40" s="348"/>
      <c r="D40" s="330"/>
      <c r="E40" s="330"/>
      <c r="F40" s="347"/>
      <c r="G40" s="349"/>
      <c r="H40" s="339"/>
    </row>
    <row r="41" spans="2:8" ht="25.15" customHeight="1">
      <c r="B41" s="346" t="s">
        <v>159</v>
      </c>
      <c r="C41" s="454" t="s">
        <v>5</v>
      </c>
      <c r="D41" s="330" t="s">
        <v>10</v>
      </c>
      <c r="E41" s="330" t="s">
        <v>79</v>
      </c>
      <c r="F41" s="378">
        <v>12</v>
      </c>
      <c r="G41" s="368" t="s">
        <v>5</v>
      </c>
      <c r="H41" s="369" t="s">
        <v>5</v>
      </c>
    </row>
    <row r="42" spans="2:8" ht="21.95" customHeight="1">
      <c r="B42" s="321"/>
      <c r="C42" s="322"/>
      <c r="D42" s="322"/>
      <c r="E42" s="322"/>
      <c r="F42" s="350"/>
      <c r="G42" s="351"/>
      <c r="H42" s="339"/>
    </row>
    <row r="43" spans="2:8" ht="21.95" customHeight="1">
      <c r="B43" s="317"/>
      <c r="C43" s="318"/>
      <c r="D43" s="318"/>
      <c r="E43" s="318"/>
      <c r="F43" s="352"/>
      <c r="G43" s="342"/>
      <c r="H43" s="339"/>
    </row>
    <row r="44" spans="2:8" ht="21.95" customHeight="1">
      <c r="B44" s="321"/>
      <c r="C44" s="322"/>
      <c r="D44" s="322"/>
      <c r="E44" s="322"/>
      <c r="F44" s="350"/>
      <c r="G44" s="351"/>
      <c r="H44" s="339"/>
    </row>
    <row r="45" spans="2:8" ht="21.95" customHeight="1">
      <c r="B45" s="317"/>
      <c r="C45" s="318"/>
      <c r="D45" s="318"/>
      <c r="E45" s="318"/>
      <c r="F45" s="352"/>
      <c r="G45" s="342"/>
      <c r="H45" s="339"/>
    </row>
    <row r="46" spans="2:8" ht="21.95" customHeight="1">
      <c r="B46" s="377" t="s">
        <v>44</v>
      </c>
      <c r="C46" s="325"/>
      <c r="D46" s="325"/>
      <c r="E46" s="325"/>
      <c r="F46" s="345"/>
      <c r="G46" s="339"/>
      <c r="H46" s="339"/>
    </row>
    <row r="47" spans="2:8" ht="21.95" customHeight="1">
      <c r="B47" s="353"/>
      <c r="C47" s="325"/>
      <c r="D47" s="325"/>
      <c r="E47" s="325"/>
      <c r="F47" s="345"/>
      <c r="G47" s="339"/>
      <c r="H47" s="339"/>
    </row>
    <row r="48" spans="2:8" ht="25.15" customHeight="1">
      <c r="B48" s="354"/>
      <c r="C48" s="355" t="s">
        <v>55</v>
      </c>
      <c r="D48" s="325"/>
      <c r="E48" s="330" t="s">
        <v>9</v>
      </c>
      <c r="F48" s="356" t="s">
        <v>5</v>
      </c>
      <c r="G48" s="368" t="s">
        <v>5</v>
      </c>
      <c r="H48" s="339"/>
    </row>
    <row r="49" spans="2:8" ht="9.95" customHeight="1">
      <c r="B49" s="357"/>
      <c r="C49" s="358"/>
      <c r="D49" s="325"/>
      <c r="E49" s="330"/>
      <c r="F49" s="356"/>
      <c r="G49" s="349"/>
      <c r="H49" s="339"/>
    </row>
    <row r="50" spans="2:8" ht="25.15" customHeight="1">
      <c r="B50" s="346" t="s">
        <v>56</v>
      </c>
      <c r="C50" s="454"/>
      <c r="D50" s="330" t="s">
        <v>54</v>
      </c>
      <c r="E50" s="330" t="s">
        <v>79</v>
      </c>
      <c r="F50" s="378">
        <v>4.8</v>
      </c>
      <c r="G50" s="368" t="s">
        <v>5</v>
      </c>
      <c r="H50" s="339"/>
    </row>
    <row r="51" spans="2:8" ht="21.95" customHeight="1">
      <c r="B51" s="346"/>
      <c r="C51" s="325"/>
      <c r="D51" s="325"/>
      <c r="E51" s="325"/>
      <c r="F51" s="360"/>
      <c r="G51" s="339"/>
      <c r="H51" s="339"/>
    </row>
    <row r="52" spans="2:8" ht="25.15" customHeight="1">
      <c r="B52" s="346" t="s">
        <v>45</v>
      </c>
      <c r="C52" s="454" t="s">
        <v>5</v>
      </c>
      <c r="D52" s="330" t="s">
        <v>11</v>
      </c>
      <c r="E52" s="330" t="s">
        <v>79</v>
      </c>
      <c r="F52" s="445">
        <v>0.3</v>
      </c>
      <c r="G52" s="368" t="s">
        <v>5</v>
      </c>
      <c r="H52" s="339"/>
    </row>
    <row r="53" spans="2:8" ht="21.95" customHeight="1">
      <c r="B53" s="346"/>
      <c r="C53" s="358"/>
      <c r="D53" s="325"/>
      <c r="E53" s="330"/>
      <c r="F53" s="356"/>
      <c r="G53" s="349"/>
      <c r="H53" s="339"/>
    </row>
    <row r="54" spans="2:8" ht="25.15" customHeight="1">
      <c r="B54" s="346" t="s">
        <v>12</v>
      </c>
      <c r="C54" s="454" t="s">
        <v>5</v>
      </c>
      <c r="D54" s="330"/>
      <c r="E54" s="330" t="s">
        <v>9</v>
      </c>
      <c r="F54" s="359"/>
      <c r="G54" s="368" t="s">
        <v>5</v>
      </c>
      <c r="H54" s="369" t="s">
        <v>5</v>
      </c>
    </row>
    <row r="55" spans="2:8" ht="21.95" customHeight="1" thickBot="1">
      <c r="B55" s="361"/>
      <c r="C55" s="337"/>
      <c r="D55" s="337"/>
      <c r="E55" s="337"/>
      <c r="F55" s="337"/>
      <c r="G55" s="362"/>
      <c r="H55" s="339"/>
    </row>
    <row r="56" spans="1:8" ht="21.95" customHeight="1">
      <c r="A56" s="363"/>
      <c r="B56" s="325"/>
      <c r="C56" s="325"/>
      <c r="D56" s="325"/>
      <c r="E56" s="325"/>
      <c r="F56" s="325"/>
      <c r="G56" s="325"/>
      <c r="H56" s="339"/>
    </row>
    <row r="57" spans="1:8" ht="25.15" customHeight="1">
      <c r="A57" s="364"/>
      <c r="B57" s="754" t="s">
        <v>80</v>
      </c>
      <c r="C57" s="755"/>
      <c r="D57" s="325"/>
      <c r="E57" s="325"/>
      <c r="F57" s="325"/>
      <c r="G57" s="325"/>
      <c r="H57" s="370" t="s">
        <v>46</v>
      </c>
    </row>
    <row r="58" spans="1:8" ht="21.95" customHeight="1" thickBot="1">
      <c r="A58" s="363"/>
      <c r="B58" s="365"/>
      <c r="C58" s="337"/>
      <c r="D58" s="337"/>
      <c r="E58" s="337"/>
      <c r="F58" s="337"/>
      <c r="G58" s="337"/>
      <c r="H58" s="362"/>
    </row>
    <row r="59" ht="21.95" customHeight="1">
      <c r="G59" s="316"/>
    </row>
    <row r="60" spans="2:7" ht="21.95" customHeight="1">
      <c r="B60" s="316" t="s">
        <v>47</v>
      </c>
      <c r="G60" s="316"/>
    </row>
    <row r="61" ht="21.95" customHeight="1">
      <c r="G61" s="316"/>
    </row>
    <row r="62" ht="21.95" customHeight="1">
      <c r="G62" s="316"/>
    </row>
    <row r="63" ht="21.95" customHeight="1">
      <c r="G63" s="316"/>
    </row>
    <row r="64" ht="21.95" customHeight="1">
      <c r="G64" s="316"/>
    </row>
    <row r="65" spans="2:7" ht="21.95" customHeight="1">
      <c r="B65" s="316" t="s">
        <v>48</v>
      </c>
      <c r="C65" s="366" t="s">
        <v>49</v>
      </c>
      <c r="D65" s="316" t="s">
        <v>48</v>
      </c>
      <c r="F65" s="316" t="s">
        <v>5</v>
      </c>
      <c r="G65" s="316" t="s">
        <v>58</v>
      </c>
    </row>
    <row r="66" spans="2:8" ht="21.95" customHeight="1">
      <c r="B66" s="338" t="s">
        <v>51</v>
      </c>
      <c r="C66" s="316" t="s">
        <v>5</v>
      </c>
      <c r="D66" s="338" t="s">
        <v>1</v>
      </c>
      <c r="E66" s="338"/>
      <c r="G66" s="338" t="s">
        <v>52</v>
      </c>
      <c r="H66" s="338"/>
    </row>
    <row r="67" ht="21.95" customHeight="1">
      <c r="G67" s="316"/>
    </row>
    <row r="68" ht="21.95" customHeight="1" hidden="1"/>
    <row r="69" ht="21.95" customHeight="1"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c r="G101" s="316"/>
    </row>
    <row r="102" ht="12.75">
      <c r="G102" s="316"/>
    </row>
  </sheetData>
  <sheetProtection password="DBC9" sheet="1" objects="1" scenarios="1" selectLockedCells="1"/>
  <mergeCells count="11">
    <mergeCell ref="B3:H3"/>
    <mergeCell ref="B57:C57"/>
    <mergeCell ref="B2:H2"/>
    <mergeCell ref="B1:H1"/>
    <mergeCell ref="B24:G24"/>
    <mergeCell ref="G9:H9"/>
    <mergeCell ref="B27:G27"/>
    <mergeCell ref="C6:H6"/>
    <mergeCell ref="C18:H18"/>
    <mergeCell ref="C19:H19"/>
    <mergeCell ref="A4:V4"/>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C12 C15">
      <formula1>42005</formula1>
      <formula2>42369</formula2>
    </dataValidation>
    <dataValidation type="time" allowBlank="1" showInputMessage="1" showErrorMessage="1" errorTitle="Hinweis zur Eingabe" error="Bitte geben Sie die Uhrzeit mit Doppelpunkt ein; z.B. 15:00." sqref="E12 E15">
      <formula1>0</formula1>
      <formula2>0.9993055555555556</formula2>
    </dataValidation>
  </dataValidations>
  <printOptions horizontalCentered="1" verticalCentered="1"/>
  <pageMargins left="0.7874015748031497" right="0.1968503937007874" top="0.1968503937007874" bottom="0.3937007874015748" header="0" footer="0"/>
  <pageSetup blackAndWhite="1" fitToHeight="1" fitToWidth="1" horizontalDpi="300" verticalDpi="300" orientation="portrait" paperSize="9" scale="5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V42"/>
  <sheetViews>
    <sheetView showGridLines="0" zoomScalePageLayoutView="75" workbookViewId="0" topLeftCell="A1">
      <selection activeCell="C6" sqref="C6:H6"/>
    </sheetView>
  </sheetViews>
  <sheetFormatPr defaultColWidth="0" defaultRowHeight="12.75" zeroHeight="1"/>
  <cols>
    <col min="1" max="1" width="26.140625" style="278" customWidth="1"/>
    <col min="2" max="2" width="22.28125" style="278" customWidth="1"/>
    <col min="3" max="3" width="27.7109375" style="279" customWidth="1"/>
    <col min="4" max="4" width="13.140625" style="279" customWidth="1"/>
    <col min="5" max="5" width="15.57421875" style="279" customWidth="1"/>
    <col min="6" max="6" width="16.7109375" style="279" customWidth="1"/>
    <col min="7" max="7" width="19.28125" style="279" customWidth="1"/>
    <col min="8" max="8" width="25.28125" style="279" customWidth="1"/>
    <col min="9" max="9" width="1.1484375" style="278" customWidth="1"/>
    <col min="10" max="16384" width="13.28125" style="279" hidden="1" customWidth="1"/>
  </cols>
  <sheetData>
    <row r="1" spans="1:8" ht="34.5" customHeight="1">
      <c r="A1" s="771"/>
      <c r="B1" s="771"/>
      <c r="C1" s="771"/>
      <c r="D1" s="771"/>
      <c r="E1" s="771"/>
      <c r="F1" s="771"/>
      <c r="G1" s="771"/>
      <c r="H1" s="771"/>
    </row>
    <row r="2" spans="1:8" ht="13.5" customHeight="1">
      <c r="A2" s="546"/>
      <c r="B2" s="546"/>
      <c r="C2" s="546"/>
      <c r="D2" s="546"/>
      <c r="E2" s="546"/>
      <c r="F2" s="546"/>
      <c r="G2" s="546"/>
      <c r="H2" s="546"/>
    </row>
    <row r="3" spans="1:22" s="550" customFormat="1" ht="21.95" customHeight="1">
      <c r="A3" s="702" t="s">
        <v>28</v>
      </c>
      <c r="B3" s="702"/>
      <c r="C3" s="702"/>
      <c r="D3" s="702"/>
      <c r="E3" s="702"/>
      <c r="F3" s="702"/>
      <c r="G3" s="702"/>
      <c r="H3" s="702"/>
      <c r="I3" s="702"/>
      <c r="J3" s="702"/>
      <c r="K3" s="702"/>
      <c r="L3" s="702"/>
      <c r="M3" s="702"/>
      <c r="N3" s="702"/>
      <c r="O3" s="702"/>
      <c r="P3" s="702"/>
      <c r="Q3" s="702"/>
      <c r="R3" s="702"/>
      <c r="S3" s="702"/>
      <c r="T3" s="702"/>
      <c r="U3" s="702"/>
      <c r="V3" s="702"/>
    </row>
    <row r="4" spans="1:8" ht="8.25" customHeight="1">
      <c r="A4" s="280"/>
      <c r="B4" s="280"/>
      <c r="C4" s="280"/>
      <c r="D4" s="280"/>
      <c r="E4" s="280"/>
      <c r="F4" s="280"/>
      <c r="G4" s="280"/>
      <c r="H4" s="280"/>
    </row>
    <row r="5" spans="1:8" ht="18" customHeight="1">
      <c r="A5" s="281"/>
      <c r="B5" s="282"/>
      <c r="C5" s="282"/>
      <c r="D5" s="282"/>
      <c r="E5" s="282"/>
      <c r="F5" s="282"/>
      <c r="G5" s="282"/>
      <c r="H5" s="283"/>
    </row>
    <row r="6" spans="1:8" ht="30" customHeight="1">
      <c r="A6" s="371" t="s">
        <v>0</v>
      </c>
      <c r="B6" s="372"/>
      <c r="C6" s="773"/>
      <c r="D6" s="773"/>
      <c r="E6" s="773"/>
      <c r="F6" s="773"/>
      <c r="G6" s="773"/>
      <c r="H6" s="774"/>
    </row>
    <row r="7" spans="1:8" ht="4.9" customHeight="1">
      <c r="A7" s="285"/>
      <c r="B7" s="280"/>
      <c r="C7" s="280"/>
      <c r="D7" s="280"/>
      <c r="E7" s="280"/>
      <c r="F7" s="280"/>
      <c r="G7" s="280"/>
      <c r="H7" s="286"/>
    </row>
    <row r="8" spans="1:8" ht="4.9" customHeight="1">
      <c r="A8" s="281"/>
      <c r="B8" s="282"/>
      <c r="C8" s="282"/>
      <c r="D8" s="282"/>
      <c r="E8" s="282"/>
      <c r="F8" s="282"/>
      <c r="G8" s="282"/>
      <c r="H8" s="283"/>
    </row>
    <row r="9" spans="1:8" ht="22.5">
      <c r="A9" s="281"/>
      <c r="B9" s="282"/>
      <c r="C9" s="236" t="s">
        <v>1</v>
      </c>
      <c r="D9" s="287"/>
      <c r="E9" s="236" t="s">
        <v>2</v>
      </c>
      <c r="F9" s="287"/>
      <c r="G9" s="744" t="s">
        <v>3</v>
      </c>
      <c r="H9" s="775"/>
    </row>
    <row r="10" spans="1:8" ht="7.15" customHeight="1">
      <c r="A10" s="281"/>
      <c r="B10" s="282"/>
      <c r="C10" s="288"/>
      <c r="D10" s="282"/>
      <c r="E10" s="288"/>
      <c r="F10" s="289"/>
      <c r="G10" s="290"/>
      <c r="H10" s="291"/>
    </row>
    <row r="11" spans="1:8" ht="7.15" customHeight="1">
      <c r="A11" s="281"/>
      <c r="B11" s="282"/>
      <c r="C11" s="292"/>
      <c r="D11" s="278"/>
      <c r="E11" s="292"/>
      <c r="F11" s="282"/>
      <c r="G11" s="282"/>
      <c r="H11" s="283"/>
    </row>
    <row r="12" spans="1:8" ht="24.6" customHeight="1">
      <c r="A12" s="293" t="s">
        <v>4</v>
      </c>
      <c r="B12" s="284"/>
      <c r="C12" s="455"/>
      <c r="D12" s="287"/>
      <c r="E12" s="462"/>
      <c r="F12" s="287"/>
      <c r="G12" s="294" t="s">
        <v>108</v>
      </c>
      <c r="H12" s="551"/>
    </row>
    <row r="13" spans="1:8" ht="24.6" customHeight="1">
      <c r="A13" s="281"/>
      <c r="C13" s="278"/>
      <c r="D13" s="278"/>
      <c r="E13" s="278" t="s">
        <v>5</v>
      </c>
      <c r="F13" s="287"/>
      <c r="G13" s="294"/>
      <c r="H13" s="552"/>
    </row>
    <row r="14" spans="1:8" ht="24.6" customHeight="1">
      <c r="A14" s="293" t="s">
        <v>6</v>
      </c>
      <c r="B14" s="284"/>
      <c r="C14" s="455"/>
      <c r="D14" s="287" t="s">
        <v>5</v>
      </c>
      <c r="E14" s="462"/>
      <c r="F14" s="287"/>
      <c r="G14" s="294"/>
      <c r="H14" s="553"/>
    </row>
    <row r="15" spans="1:8" ht="4.9" customHeight="1">
      <c r="A15" s="285"/>
      <c r="B15" s="280"/>
      <c r="C15" s="280"/>
      <c r="D15" s="280"/>
      <c r="E15" s="280"/>
      <c r="F15" s="280"/>
      <c r="G15" s="280"/>
      <c r="H15" s="286"/>
    </row>
    <row r="16" spans="1:8" ht="4.9" customHeight="1">
      <c r="A16" s="281"/>
      <c r="B16" s="282"/>
      <c r="C16" s="282"/>
      <c r="D16" s="282"/>
      <c r="E16" s="282"/>
      <c r="F16" s="282"/>
      <c r="G16" s="282"/>
      <c r="H16" s="283"/>
    </row>
    <row r="17" spans="1:8" ht="19.5">
      <c r="A17" s="295" t="s">
        <v>7</v>
      </c>
      <c r="B17" s="296"/>
      <c r="C17" s="776"/>
      <c r="D17" s="777"/>
      <c r="E17" s="777"/>
      <c r="F17" s="777"/>
      <c r="G17" s="777"/>
      <c r="H17" s="778"/>
    </row>
    <row r="18" spans="1:8" ht="19.5">
      <c r="A18" s="297" t="s">
        <v>8</v>
      </c>
      <c r="B18" s="298"/>
      <c r="C18" s="779"/>
      <c r="D18" s="780"/>
      <c r="E18" s="780"/>
      <c r="F18" s="780"/>
      <c r="G18" s="780"/>
      <c r="H18" s="781"/>
    </row>
    <row r="19" spans="1:8" ht="4.9" customHeight="1">
      <c r="A19" s="285"/>
      <c r="B19" s="280"/>
      <c r="C19" s="280"/>
      <c r="D19" s="280"/>
      <c r="E19" s="280"/>
      <c r="F19" s="280"/>
      <c r="G19" s="280"/>
      <c r="H19" s="286"/>
    </row>
    <row r="20" spans="3:8" ht="15.75" thickBot="1">
      <c r="C20" s="278"/>
      <c r="D20" s="278"/>
      <c r="E20" s="278"/>
      <c r="F20" s="278"/>
      <c r="G20" s="278"/>
      <c r="H20" s="278"/>
    </row>
    <row r="21" spans="2:8" ht="12.75">
      <c r="B21" s="299"/>
      <c r="C21" s="299"/>
      <c r="D21" s="299"/>
      <c r="E21" s="299"/>
      <c r="F21" s="299"/>
      <c r="G21" s="278"/>
      <c r="H21" s="300"/>
    </row>
    <row r="22" spans="1:8" ht="25.5">
      <c r="A22" s="301" t="s">
        <v>77</v>
      </c>
      <c r="B22" s="302"/>
      <c r="C22" s="302"/>
      <c r="D22" s="302"/>
      <c r="E22" s="303"/>
      <c r="F22" s="299"/>
      <c r="G22" s="299"/>
      <c r="H22" s="304" t="s">
        <v>59</v>
      </c>
    </row>
    <row r="23" spans="1:8" ht="4.9" customHeight="1">
      <c r="A23" s="280"/>
      <c r="B23" s="280"/>
      <c r="C23" s="280"/>
      <c r="D23" s="280"/>
      <c r="E23" s="280"/>
      <c r="F23" s="280"/>
      <c r="G23" s="280"/>
      <c r="H23" s="305"/>
    </row>
    <row r="24" spans="1:8" ht="12.75">
      <c r="A24" s="281"/>
      <c r="B24" s="282"/>
      <c r="C24" s="282"/>
      <c r="D24" s="282"/>
      <c r="E24" s="282"/>
      <c r="F24" s="282"/>
      <c r="G24" s="282"/>
      <c r="H24" s="305"/>
    </row>
    <row r="25" spans="1:8" ht="24.6" customHeight="1">
      <c r="A25" s="293" t="s">
        <v>13</v>
      </c>
      <c r="B25" s="294" t="s">
        <v>60</v>
      </c>
      <c r="C25" s="456"/>
      <c r="D25" s="306" t="s">
        <v>27</v>
      </c>
      <c r="E25" s="307" t="s">
        <v>78</v>
      </c>
      <c r="F25" s="375">
        <v>24</v>
      </c>
      <c r="G25" s="457"/>
      <c r="H25" s="305"/>
    </row>
    <row r="26" spans="1:8" ht="18">
      <c r="A26" s="308"/>
      <c r="B26" s="306"/>
      <c r="C26" s="306"/>
      <c r="D26" s="306"/>
      <c r="E26" s="306"/>
      <c r="F26" s="306"/>
      <c r="G26" s="306" t="s">
        <v>5</v>
      </c>
      <c r="H26" s="305"/>
    </row>
    <row r="27" spans="1:8" ht="24.6" customHeight="1">
      <c r="A27" s="293" t="s">
        <v>14</v>
      </c>
      <c r="B27" s="294" t="s">
        <v>159</v>
      </c>
      <c r="C27" s="456"/>
      <c r="D27" s="306" t="s">
        <v>10</v>
      </c>
      <c r="E27" s="307" t="s">
        <v>78</v>
      </c>
      <c r="F27" s="375">
        <v>12</v>
      </c>
      <c r="G27" s="457"/>
      <c r="H27" s="305"/>
    </row>
    <row r="28" spans="1:8" ht="18">
      <c r="A28" s="308"/>
      <c r="B28" s="306"/>
      <c r="C28" s="309"/>
      <c r="D28" s="306"/>
      <c r="E28" s="306"/>
      <c r="F28" s="306"/>
      <c r="G28" s="306" t="s">
        <v>5</v>
      </c>
      <c r="H28" s="305"/>
    </row>
    <row r="29" spans="1:8" ht="24.6" customHeight="1">
      <c r="A29" s="293" t="s">
        <v>15</v>
      </c>
      <c r="B29" s="294" t="s">
        <v>159</v>
      </c>
      <c r="C29" s="456"/>
      <c r="D29" s="306" t="s">
        <v>10</v>
      </c>
      <c r="E29" s="307" t="s">
        <v>78</v>
      </c>
      <c r="F29" s="375">
        <v>12</v>
      </c>
      <c r="G29" s="457"/>
      <c r="H29" s="376"/>
    </row>
    <row r="30" spans="1:8" ht="4.9" customHeight="1" thickBot="1">
      <c r="A30" s="310"/>
      <c r="B30" s="311"/>
      <c r="C30" s="311"/>
      <c r="D30" s="311"/>
      <c r="E30" s="311"/>
      <c r="F30" s="311"/>
      <c r="G30" s="311"/>
      <c r="H30" s="312"/>
    </row>
    <row r="31" spans="3:8" ht="4.9" customHeight="1">
      <c r="C31" s="278"/>
      <c r="D31" s="278"/>
      <c r="E31" s="278"/>
      <c r="F31" s="278"/>
      <c r="G31" s="278"/>
      <c r="H31" s="278"/>
    </row>
    <row r="32" spans="1:8" ht="18">
      <c r="A32" s="287" t="s">
        <v>61</v>
      </c>
      <c r="B32" s="287"/>
      <c r="C32" s="287"/>
      <c r="D32" s="287"/>
      <c r="E32" s="287"/>
      <c r="F32" s="287"/>
      <c r="G32" s="287"/>
      <c r="H32" s="287"/>
    </row>
    <row r="33" spans="1:8" ht="18">
      <c r="A33" s="287"/>
      <c r="B33" s="287"/>
      <c r="C33" s="287"/>
      <c r="D33" s="287"/>
      <c r="E33" s="287"/>
      <c r="F33" s="287"/>
      <c r="G33" s="287"/>
      <c r="H33" s="287"/>
    </row>
    <row r="34" spans="1:8" ht="18">
      <c r="A34" s="287"/>
      <c r="B34" s="287"/>
      <c r="C34" s="287"/>
      <c r="D34" s="287"/>
      <c r="E34" s="287"/>
      <c r="F34" s="287"/>
      <c r="G34" s="287"/>
      <c r="H34" s="287"/>
    </row>
    <row r="35" spans="1:8" ht="18">
      <c r="A35" s="287"/>
      <c r="B35" s="287"/>
      <c r="C35" s="287"/>
      <c r="D35" s="287"/>
      <c r="E35" s="287"/>
      <c r="F35" s="287"/>
      <c r="G35" s="287"/>
      <c r="H35" s="287"/>
    </row>
    <row r="36" spans="1:8" ht="18">
      <c r="A36" s="772" t="s">
        <v>48</v>
      </c>
      <c r="B36" s="772"/>
      <c r="C36" s="313" t="s">
        <v>49</v>
      </c>
      <c r="D36" s="287" t="s">
        <v>48</v>
      </c>
      <c r="E36" s="287"/>
      <c r="F36" s="287" t="s">
        <v>5</v>
      </c>
      <c r="G36" s="772" t="s">
        <v>50</v>
      </c>
      <c r="H36" s="772"/>
    </row>
    <row r="37" spans="1:8" ht="18">
      <c r="A37" s="314" t="s">
        <v>51</v>
      </c>
      <c r="B37" s="314"/>
      <c r="C37" s="287" t="s">
        <v>5</v>
      </c>
      <c r="D37" s="314" t="s">
        <v>1</v>
      </c>
      <c r="E37" s="314"/>
      <c r="F37" s="287"/>
      <c r="G37" s="314" t="s">
        <v>52</v>
      </c>
      <c r="H37" s="314"/>
    </row>
    <row r="38" spans="3:8" ht="12.75" hidden="1">
      <c r="C38" s="278"/>
      <c r="D38" s="278"/>
      <c r="E38" s="278"/>
      <c r="F38" s="278"/>
      <c r="G38" s="278"/>
      <c r="H38" s="278"/>
    </row>
    <row r="39" spans="3:8" ht="12.75" hidden="1">
      <c r="C39" s="278"/>
      <c r="D39" s="278"/>
      <c r="E39" s="278"/>
      <c r="F39" s="278"/>
      <c r="G39" s="278"/>
      <c r="H39" s="278"/>
    </row>
    <row r="40" spans="3:8" ht="12.75">
      <c r="C40" s="278"/>
      <c r="D40" s="278"/>
      <c r="E40" s="278"/>
      <c r="F40" s="278"/>
      <c r="G40" s="278"/>
      <c r="H40" s="278"/>
    </row>
    <row r="41" spans="3:8" ht="12.75">
      <c r="C41" s="278"/>
      <c r="D41" s="278"/>
      <c r="E41" s="278"/>
      <c r="F41" s="278"/>
      <c r="G41" s="278"/>
      <c r="H41" s="278"/>
    </row>
    <row r="42" spans="3:8" ht="12.75">
      <c r="C42" s="278"/>
      <c r="D42" s="278"/>
      <c r="E42" s="278"/>
      <c r="F42" s="278"/>
      <c r="G42" s="278"/>
      <c r="H42" s="278"/>
    </row>
  </sheetData>
  <sheetProtection password="DBC9" sheet="1" objects="1" scenarios="1" selectLockedCells="1"/>
  <mergeCells count="8">
    <mergeCell ref="A1:H1"/>
    <mergeCell ref="G36:H36"/>
    <mergeCell ref="A36:B36"/>
    <mergeCell ref="C6:H6"/>
    <mergeCell ref="G9:H9"/>
    <mergeCell ref="C17:H17"/>
    <mergeCell ref="C18:H18"/>
    <mergeCell ref="A3:V3"/>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C12 C14">
      <formula1>42005</formula1>
      <formula2>42369</formula2>
    </dataValidation>
    <dataValidation type="time" allowBlank="1" showInputMessage="1" showErrorMessage="1" errorTitle="Hinweis zur Eingabe" error="Bitte geben Sie die Uhrzeit mit Doppelpunkt ein; z.B. 15:00." sqref="E12 E14">
      <formula1>0</formula1>
      <formula2>0.9993055555555556</formula2>
    </dataValidation>
  </dataValidations>
  <printOptions horizontalCentered="1" verticalCentered="1"/>
  <pageMargins left="0.1968503937007874" right="0.1968503937007874" top="0.5905511811023623" bottom="0.3937007874015748" header="0" footer="0"/>
  <pageSetup blackAndWhite="1" fitToHeight="1" fitToWidth="1" horizontalDpi="300" verticalDpi="300" orientation="landscape"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D85"/>
  <sheetViews>
    <sheetView showGridLines="0" view="pageLayout" showRuler="0" zoomScaleSheetLayoutView="100" workbookViewId="0" topLeftCell="A1">
      <selection activeCell="B40" sqref="B40:D40"/>
    </sheetView>
  </sheetViews>
  <sheetFormatPr defaultColWidth="0" defaultRowHeight="12.75" zeroHeight="1"/>
  <cols>
    <col min="1" max="3" width="2.421875" style="1" customWidth="1"/>
    <col min="4" max="4" width="86.00390625" style="1" customWidth="1"/>
    <col min="5" max="16384" width="16.00390625" style="1" hidden="1" customWidth="1"/>
  </cols>
  <sheetData>
    <row r="1" s="529" customFormat="1" ht="15"/>
    <row r="2" s="529" customFormat="1" ht="12.75"/>
    <row r="3" spans="1:4" ht="30">
      <c r="A3" s="636"/>
      <c r="B3" s="636"/>
      <c r="C3" s="636"/>
      <c r="D3" s="636"/>
    </row>
    <row r="4" spans="1:4" ht="12.75">
      <c r="A4" s="13"/>
      <c r="B4" s="13"/>
      <c r="C4" s="13"/>
      <c r="D4" s="13"/>
    </row>
    <row r="5" spans="1:4" ht="12.75">
      <c r="A5" s="374"/>
      <c r="B5" s="374"/>
      <c r="C5" s="374"/>
      <c r="D5" s="374"/>
    </row>
    <row r="6" spans="2:4" ht="19.5">
      <c r="B6" s="9" t="s">
        <v>16</v>
      </c>
      <c r="C6" s="3"/>
      <c r="D6" s="4"/>
    </row>
    <row r="7" spans="1:4" ht="12.75">
      <c r="A7" s="4"/>
      <c r="B7" s="4"/>
      <c r="C7" s="4"/>
      <c r="D7" s="4"/>
    </row>
    <row r="8" ht="21" customHeight="1">
      <c r="B8" s="408" t="s">
        <v>87</v>
      </c>
    </row>
    <row r="9" ht="15" customHeight="1">
      <c r="C9" s="1" t="s">
        <v>17</v>
      </c>
    </row>
    <row r="10" ht="15" customHeight="1"/>
    <row r="11" ht="21" customHeight="1">
      <c r="B11" s="408" t="s">
        <v>88</v>
      </c>
    </row>
    <row r="12" ht="15" customHeight="1">
      <c r="C12" s="1" t="s">
        <v>38</v>
      </c>
    </row>
    <row r="13" ht="15" customHeight="1"/>
    <row r="14" ht="21" customHeight="1">
      <c r="B14" s="408" t="s">
        <v>89</v>
      </c>
    </row>
    <row r="15" ht="15" customHeight="1">
      <c r="C15" s="1" t="s">
        <v>191</v>
      </c>
    </row>
    <row r="16" ht="15" customHeight="1"/>
    <row r="17" ht="21" customHeight="1">
      <c r="B17" s="408" t="s">
        <v>90</v>
      </c>
    </row>
    <row r="18" ht="15" customHeight="1">
      <c r="C18" s="1" t="s">
        <v>192</v>
      </c>
    </row>
    <row r="19" ht="15" customHeight="1">
      <c r="D19" s="10"/>
    </row>
    <row r="20" ht="21" customHeight="1">
      <c r="B20" s="408" t="s">
        <v>91</v>
      </c>
    </row>
    <row r="21" ht="15" customHeight="1">
      <c r="C21" s="1" t="s">
        <v>193</v>
      </c>
    </row>
    <row r="22" ht="15" customHeight="1">
      <c r="D22" s="10"/>
    </row>
    <row r="23" spans="2:4" ht="21" customHeight="1">
      <c r="B23" s="408" t="s">
        <v>92</v>
      </c>
      <c r="D23" s="10"/>
    </row>
    <row r="24" spans="3:4" ht="15" customHeight="1">
      <c r="C24" s="1" t="s">
        <v>74</v>
      </c>
      <c r="D24" s="10"/>
    </row>
    <row r="25" spans="3:4" ht="15" customHeight="1">
      <c r="C25" s="1" t="s">
        <v>41</v>
      </c>
      <c r="D25" s="10"/>
    </row>
    <row r="26" ht="15" customHeight="1">
      <c r="D26" s="10"/>
    </row>
    <row r="27" spans="2:4" ht="21" customHeight="1">
      <c r="B27" s="408" t="s">
        <v>93</v>
      </c>
      <c r="D27" s="10"/>
    </row>
    <row r="28" spans="3:4" ht="12.75">
      <c r="C28" s="1" t="s">
        <v>75</v>
      </c>
      <c r="D28" s="10"/>
    </row>
    <row r="29" spans="3:4" ht="15" customHeight="1">
      <c r="C29" s="1" t="s">
        <v>42</v>
      </c>
      <c r="D29" s="10"/>
    </row>
    <row r="30" ht="15" customHeight="1">
      <c r="D30" s="10"/>
    </row>
    <row r="31" spans="2:4" ht="21" customHeight="1">
      <c r="B31" s="408" t="s">
        <v>94</v>
      </c>
      <c r="D31" s="10"/>
    </row>
    <row r="32" spans="3:4" ht="15" customHeight="1">
      <c r="C32" s="1" t="s">
        <v>97</v>
      </c>
      <c r="D32" s="10"/>
    </row>
    <row r="33" ht="15" customHeight="1">
      <c r="D33" s="10"/>
    </row>
    <row r="34" spans="2:4" ht="21" customHeight="1">
      <c r="B34" s="408" t="s">
        <v>95</v>
      </c>
      <c r="D34" s="10"/>
    </row>
    <row r="35" spans="3:4" ht="15" customHeight="1">
      <c r="C35" s="1" t="s">
        <v>98</v>
      </c>
      <c r="D35" s="10"/>
    </row>
    <row r="36" ht="15" customHeight="1">
      <c r="D36" s="10"/>
    </row>
    <row r="37" spans="2:4" ht="21" customHeight="1">
      <c r="B37" s="408" t="s">
        <v>96</v>
      </c>
      <c r="D37" s="10"/>
    </row>
    <row r="38" spans="3:4" ht="15" customHeight="1">
      <c r="C38" s="1" t="s">
        <v>99</v>
      </c>
      <c r="D38" s="10"/>
    </row>
    <row r="39" spans="1:4" ht="12.75">
      <c r="A39" s="11"/>
      <c r="B39" s="11"/>
      <c r="C39" s="11"/>
      <c r="D39" s="12"/>
    </row>
    <row r="40" spans="1:4" ht="21" customHeight="1">
      <c r="A40" s="2"/>
      <c r="B40" s="641" t="s">
        <v>18</v>
      </c>
      <c r="C40" s="641"/>
      <c r="D40" s="641"/>
    </row>
    <row r="41" spans="1:4" ht="18" customHeight="1">
      <c r="A41" s="2"/>
      <c r="B41" s="590"/>
      <c r="C41" s="1" t="s">
        <v>184</v>
      </c>
      <c r="D41" s="590"/>
    </row>
    <row r="42" spans="1:3" ht="15.75" customHeight="1">
      <c r="A42" s="2"/>
      <c r="B42" s="590"/>
      <c r="C42" s="1" t="s">
        <v>185</v>
      </c>
    </row>
    <row r="43" spans="3:4" ht="15.75" customHeight="1">
      <c r="C43" s="15" t="s">
        <v>182</v>
      </c>
      <c r="D43" s="14"/>
    </row>
    <row r="44" spans="3:4" ht="15.75" customHeight="1">
      <c r="C44" s="15" t="s">
        <v>183</v>
      </c>
      <c r="D44" s="14"/>
    </row>
    <row r="45" spans="3:4" ht="15.75" customHeight="1">
      <c r="C45" s="15" t="s">
        <v>100</v>
      </c>
      <c r="D45" s="14"/>
    </row>
    <row r="46" spans="3:4" ht="15.75" customHeight="1">
      <c r="C46" s="15" t="s">
        <v>160</v>
      </c>
      <c r="D46" s="14"/>
    </row>
    <row r="47" spans="1:4" ht="12.75">
      <c r="A47" s="16"/>
      <c r="B47" s="16"/>
      <c r="C47" s="16"/>
      <c r="D47" s="17"/>
    </row>
    <row r="48" spans="1:4" ht="9.95" customHeight="1">
      <c r="A48" s="5"/>
      <c r="B48" s="5"/>
      <c r="C48" s="5"/>
      <c r="D48" s="6"/>
    </row>
    <row r="49" spans="1:4" ht="12" customHeight="1">
      <c r="A49" s="6"/>
      <c r="B49" s="6"/>
      <c r="C49" s="18" t="s">
        <v>197</v>
      </c>
      <c r="D49" s="6"/>
    </row>
    <row r="50" spans="1:4" ht="12" customHeight="1">
      <c r="A50" s="18"/>
      <c r="B50" s="19"/>
      <c r="C50" s="18" t="s">
        <v>69</v>
      </c>
      <c r="D50" s="18"/>
    </row>
    <row r="51" spans="1:4" ht="12" customHeight="1">
      <c r="A51" s="18"/>
      <c r="B51" s="18"/>
      <c r="C51" s="18" t="s">
        <v>70</v>
      </c>
      <c r="D51" s="19"/>
    </row>
    <row r="52" spans="1:4" ht="12" customHeight="1">
      <c r="A52" s="6"/>
      <c r="B52" s="6"/>
      <c r="C52" s="6"/>
      <c r="D52" s="6"/>
    </row>
    <row r="53" spans="1:4" ht="12" customHeight="1" hidden="1">
      <c r="A53" s="6"/>
      <c r="B53" s="6"/>
      <c r="C53" s="6"/>
      <c r="D53" s="6"/>
    </row>
    <row r="54" spans="1:3" ht="18" hidden="1">
      <c r="A54" s="7"/>
      <c r="B54" s="8"/>
      <c r="C54" s="8"/>
    </row>
    <row r="55" spans="1:3" ht="12.75" hidden="1">
      <c r="A55" s="7"/>
      <c r="B55" s="7"/>
      <c r="C55" s="7"/>
    </row>
    <row r="56" spans="1:3" ht="12.75" hidden="1">
      <c r="A56" s="7"/>
      <c r="B56" s="7"/>
      <c r="C56" s="7"/>
    </row>
    <row r="57" spans="1:3" ht="12.75" hidden="1">
      <c r="A57" s="7"/>
      <c r="B57" s="7"/>
      <c r="C57" s="7"/>
    </row>
    <row r="58" spans="1:3" ht="12.75" hidden="1">
      <c r="A58" s="7"/>
      <c r="B58" s="7"/>
      <c r="C58" s="7"/>
    </row>
    <row r="59" spans="1:3" ht="12.75" hidden="1">
      <c r="A59" s="7"/>
      <c r="B59" s="7"/>
      <c r="C59" s="7"/>
    </row>
    <row r="60" spans="1:3" ht="12.75" hidden="1">
      <c r="A60" s="7"/>
      <c r="B60" s="7"/>
      <c r="C60" s="7"/>
    </row>
    <row r="61" spans="1:3" ht="12.75" hidden="1">
      <c r="A61" s="7"/>
      <c r="B61" s="7"/>
      <c r="C61" s="7"/>
    </row>
    <row r="62" spans="1:3" ht="12.75" hidden="1">
      <c r="A62" s="7"/>
      <c r="B62" s="7"/>
      <c r="C62" s="7"/>
    </row>
    <row r="63" ht="12.75" hidden="1">
      <c r="A63" s="7"/>
    </row>
    <row r="64" ht="12.75" hidden="1">
      <c r="A64" s="7"/>
    </row>
    <row r="65" ht="12.75" hidden="1">
      <c r="A65" s="7"/>
    </row>
    <row r="66" ht="12.75" hidden="1">
      <c r="A66" s="7"/>
    </row>
    <row r="67" ht="12.75" hidden="1">
      <c r="A67" s="7"/>
    </row>
    <row r="68" ht="12.75" hidden="1">
      <c r="A68" s="7"/>
    </row>
    <row r="69" ht="12.75" hidden="1">
      <c r="A69" s="7"/>
    </row>
    <row r="70" ht="12.75" hidden="1">
      <c r="A70" s="7"/>
    </row>
    <row r="71" ht="12.75" hidden="1">
      <c r="A71" s="7"/>
    </row>
    <row r="72" ht="12.75" hidden="1">
      <c r="A72" s="7"/>
    </row>
    <row r="73" ht="12.75" hidden="1">
      <c r="A73" s="7"/>
    </row>
    <row r="74" ht="12.75" hidden="1">
      <c r="A74" s="7"/>
    </row>
    <row r="75" ht="12.75" hidden="1">
      <c r="A75" s="7"/>
    </row>
    <row r="76" ht="12.75" hidden="1">
      <c r="A76" s="7"/>
    </row>
    <row r="77" ht="12.75" hidden="1">
      <c r="A77" s="7"/>
    </row>
    <row r="78" ht="12.75" hidden="1">
      <c r="A78" s="7"/>
    </row>
    <row r="79" ht="12.75" hidden="1">
      <c r="A79" s="7"/>
    </row>
    <row r="80" ht="12.75" hidden="1">
      <c r="A80" s="7"/>
    </row>
    <row r="81" ht="12.75" hidden="1">
      <c r="A81" s="7"/>
    </row>
    <row r="82" ht="12.75" hidden="1">
      <c r="A82" s="7"/>
    </row>
    <row r="83" ht="12.75" hidden="1">
      <c r="A83" s="7"/>
    </row>
    <row r="84" ht="12.75" hidden="1">
      <c r="A84" s="7"/>
    </row>
    <row r="85" ht="12.75" hidden="1">
      <c r="A85" s="7"/>
    </row>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row r="110" ht="12.75"/>
    <row r="111" ht="12.75"/>
    <row r="112" ht="12.75"/>
    <row r="113" ht="12.75"/>
    <row r="114" ht="12.75"/>
    <row r="115" ht="12.75"/>
    <row r="116" ht="12.75"/>
    <row r="117" ht="12.75"/>
    <row r="118" ht="12.75"/>
    <row r="119" ht="12.75"/>
    <row r="120" ht="12.75"/>
    <row r="121" ht="12.75"/>
    <row r="122" ht="12.75"/>
  </sheetData>
  <sheetProtection password="DBC9" sheet="1" selectLockedCells="1"/>
  <mergeCells count="2">
    <mergeCell ref="A3:D3"/>
    <mergeCell ref="B40:D40"/>
  </mergeCells>
  <printOptions horizontalCentered="1" verticalCentered="1"/>
  <pageMargins left="0.5905511811023623" right="0.1968503937007874" top="0.1968503937007874" bottom="0.1968503937007874" header="0" footer="0.11811023622047245"/>
  <pageSetup blackAndWhite="1"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D39"/>
  <sheetViews>
    <sheetView showGridLines="0" zoomScaleSheetLayoutView="100" workbookViewId="0" topLeftCell="A1">
      <selection activeCell="D10" sqref="D10"/>
    </sheetView>
  </sheetViews>
  <sheetFormatPr defaultColWidth="0" defaultRowHeight="12.75" zeroHeight="1"/>
  <cols>
    <col min="1" max="3" width="2.7109375" style="20" customWidth="1"/>
    <col min="4" max="4" width="114.8515625" style="20" customWidth="1"/>
    <col min="5" max="16384" width="114.8515625" style="20" hidden="1" customWidth="1"/>
  </cols>
  <sheetData>
    <row r="1" spans="1:4" ht="32.25">
      <c r="A1" s="647"/>
      <c r="B1" s="647"/>
      <c r="C1" s="647"/>
      <c r="D1" s="647"/>
    </row>
    <row r="2" spans="1:4" ht="22.5">
      <c r="A2" s="648"/>
      <c r="B2" s="648"/>
      <c r="C2" s="648"/>
      <c r="D2" s="648"/>
    </row>
    <row r="3" spans="1:4" ht="10.5" customHeight="1">
      <c r="A3" s="35"/>
      <c r="B3" s="35"/>
      <c r="C3" s="35"/>
      <c r="D3" s="35"/>
    </row>
    <row r="4" spans="1:4" ht="24.75" customHeight="1">
      <c r="A4" s="21"/>
      <c r="B4" s="21"/>
      <c r="C4" s="21"/>
      <c r="D4" s="36"/>
    </row>
    <row r="5" spans="1:4" ht="15.75" customHeight="1">
      <c r="A5" s="21"/>
      <c r="B5" s="21"/>
      <c r="C5" s="21"/>
      <c r="D5" s="21"/>
    </row>
    <row r="6" spans="1:4" ht="15.75" customHeight="1">
      <c r="A6" s="21"/>
      <c r="B6" s="21"/>
      <c r="C6" s="21"/>
      <c r="D6" s="21"/>
    </row>
    <row r="7" spans="1:4" s="23" customFormat="1" ht="15">
      <c r="A7" s="22"/>
      <c r="B7" s="649" t="s">
        <v>101</v>
      </c>
      <c r="C7" s="649"/>
      <c r="D7" s="649"/>
    </row>
    <row r="8" spans="1:4" s="23" customFormat="1" ht="15">
      <c r="A8" s="24"/>
      <c r="B8" s="25"/>
      <c r="C8" s="25"/>
      <c r="D8" s="25"/>
    </row>
    <row r="9" spans="1:4" s="23" customFormat="1" ht="15">
      <c r="A9" s="24"/>
      <c r="B9" s="26"/>
      <c r="C9" s="26"/>
      <c r="D9" s="26"/>
    </row>
    <row r="10" spans="2:4" s="23" customFormat="1" ht="15">
      <c r="B10" s="27" t="s">
        <v>39</v>
      </c>
      <c r="C10" s="27"/>
      <c r="D10" s="27"/>
    </row>
    <row r="11" spans="1:4" s="23" customFormat="1" ht="15">
      <c r="A11" s="22"/>
      <c r="B11" s="28"/>
      <c r="C11" s="28"/>
      <c r="D11" s="27"/>
    </row>
    <row r="12" spans="2:4" s="23" customFormat="1" ht="15">
      <c r="B12" s="29" t="s">
        <v>71</v>
      </c>
      <c r="C12" s="650" t="s">
        <v>102</v>
      </c>
      <c r="D12" s="650"/>
    </row>
    <row r="13" spans="2:4" s="23" customFormat="1" ht="15">
      <c r="B13" s="29"/>
      <c r="C13" s="650"/>
      <c r="D13" s="650"/>
    </row>
    <row r="14" spans="1:4" s="23" customFormat="1" ht="15">
      <c r="A14" s="30"/>
      <c r="B14" s="31"/>
      <c r="C14" s="32"/>
      <c r="D14" s="32"/>
    </row>
    <row r="15" spans="2:4" s="23" customFormat="1" ht="16.5" customHeight="1">
      <c r="B15" s="33" t="s">
        <v>71</v>
      </c>
      <c r="C15" s="646" t="s">
        <v>76</v>
      </c>
      <c r="D15" s="646"/>
    </row>
    <row r="16" spans="2:4" s="23" customFormat="1" ht="15">
      <c r="B16" s="33"/>
      <c r="C16" s="646"/>
      <c r="D16" s="646"/>
    </row>
    <row r="17" spans="2:4" s="23" customFormat="1" ht="15">
      <c r="B17" s="33"/>
      <c r="C17" s="646"/>
      <c r="D17" s="646"/>
    </row>
    <row r="18" spans="2:4" s="23" customFormat="1" ht="15">
      <c r="B18" s="33"/>
      <c r="C18" s="646"/>
      <c r="D18" s="646"/>
    </row>
    <row r="19" spans="2:4" s="23" customFormat="1" ht="15">
      <c r="B19" s="33"/>
      <c r="C19" s="646"/>
      <c r="D19" s="646"/>
    </row>
    <row r="20" spans="2:4" s="23" customFormat="1" ht="15">
      <c r="B20" s="435" t="s">
        <v>71</v>
      </c>
      <c r="C20" s="646" t="s">
        <v>103</v>
      </c>
      <c r="D20" s="646"/>
    </row>
    <row r="21" spans="2:4" s="23" customFormat="1" ht="15">
      <c r="B21" s="33"/>
      <c r="C21" s="646"/>
      <c r="D21" s="646"/>
    </row>
    <row r="22" spans="2:4" s="23" customFormat="1" ht="15">
      <c r="B22" s="33"/>
      <c r="C22" s="646"/>
      <c r="D22" s="646"/>
    </row>
    <row r="23" spans="3:4" s="23" customFormat="1" ht="16.5" customHeight="1">
      <c r="C23" s="646"/>
      <c r="D23" s="646"/>
    </row>
    <row r="24" s="23" customFormat="1" ht="15"/>
    <row r="25" spans="2:4" s="23" customFormat="1" ht="15" customHeight="1">
      <c r="B25" s="435" t="s">
        <v>71</v>
      </c>
      <c r="C25" s="646" t="s">
        <v>194</v>
      </c>
      <c r="D25" s="646"/>
    </row>
    <row r="26" spans="2:4" s="23" customFormat="1" ht="15" customHeight="1">
      <c r="B26" s="33"/>
      <c r="C26" s="646"/>
      <c r="D26" s="646"/>
    </row>
    <row r="27" spans="2:4" s="23" customFormat="1" ht="15" customHeight="1">
      <c r="B27" s="33"/>
      <c r="C27" s="646"/>
      <c r="D27" s="646"/>
    </row>
    <row r="28" spans="3:4" s="23" customFormat="1" ht="19.5" customHeight="1">
      <c r="C28" s="646"/>
      <c r="D28" s="646"/>
    </row>
    <row r="29" s="23" customFormat="1" ht="15" customHeight="1">
      <c r="C29" s="579" t="s">
        <v>154</v>
      </c>
    </row>
    <row r="30" s="23" customFormat="1" ht="15" customHeight="1">
      <c r="C30" s="579" t="s">
        <v>155</v>
      </c>
    </row>
    <row r="31" s="23" customFormat="1" ht="15" customHeight="1">
      <c r="C31" s="579" t="s">
        <v>156</v>
      </c>
    </row>
    <row r="32" spans="2:3" s="23" customFormat="1" ht="15" customHeight="1">
      <c r="B32" s="33"/>
      <c r="C32" s="23" t="s">
        <v>157</v>
      </c>
    </row>
    <row r="33" s="23" customFormat="1" ht="15" customHeight="1">
      <c r="B33" s="33"/>
    </row>
    <row r="34" spans="2:4" s="23" customFormat="1" ht="15" customHeight="1">
      <c r="B34" s="33"/>
      <c r="C34" s="644" t="s">
        <v>195</v>
      </c>
      <c r="D34" s="644"/>
    </row>
    <row r="35" spans="2:4" s="23" customFormat="1" ht="15" customHeight="1">
      <c r="B35" s="33"/>
      <c r="C35" s="644" t="s">
        <v>196</v>
      </c>
      <c r="D35" s="644"/>
    </row>
    <row r="36" spans="2:4" s="23" customFormat="1" ht="15" customHeight="1">
      <c r="B36" s="33"/>
      <c r="C36" s="435"/>
      <c r="D36" s="435"/>
    </row>
    <row r="37" spans="2:4" s="23" customFormat="1" ht="15" customHeight="1">
      <c r="B37" s="33"/>
      <c r="C37" s="645" t="s">
        <v>167</v>
      </c>
      <c r="D37" s="645"/>
    </row>
    <row r="38" spans="2:4" s="23" customFormat="1" ht="15" customHeight="1">
      <c r="B38" s="33"/>
      <c r="C38" s="644" t="s">
        <v>168</v>
      </c>
      <c r="D38" s="644"/>
    </row>
    <row r="39" s="23" customFormat="1" ht="15" customHeight="1">
      <c r="B39" s="33"/>
    </row>
    <row r="40" ht="15" customHeight="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hidden="1"/>
    <row r="59" ht="12.75" hidden="1"/>
    <row r="60" ht="12.75" hidden="1"/>
    <row r="61" ht="12.75" hidden="1"/>
    <row r="62" ht="12.75" hidden="1"/>
    <row r="63" ht="12.75" hidden="1"/>
  </sheetData>
  <sheetProtection password="DBC9" sheet="1" selectLockedCells="1"/>
  <mergeCells count="11">
    <mergeCell ref="C35:D35"/>
    <mergeCell ref="C37:D37"/>
    <mergeCell ref="C38:D38"/>
    <mergeCell ref="C15:D19"/>
    <mergeCell ref="A1:D1"/>
    <mergeCell ref="A2:D2"/>
    <mergeCell ref="B7:D7"/>
    <mergeCell ref="C12:D13"/>
    <mergeCell ref="C25:D28"/>
    <mergeCell ref="C20:D23"/>
    <mergeCell ref="C34:D34"/>
  </mergeCells>
  <printOptions horizontalCentered="1" verticalCentered="1"/>
  <pageMargins left="0.25" right="0.25" top="0.75" bottom="0.75" header="0.3" footer="0.3"/>
  <pageSetup blackAndWhite="1" fitToHeight="0" fitToWidth="0" horizontalDpi="300" verticalDpi="3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G58"/>
  <sheetViews>
    <sheetView showGridLines="0" workbookViewId="0" topLeftCell="A1">
      <selection activeCell="D10" sqref="D10"/>
    </sheetView>
  </sheetViews>
  <sheetFormatPr defaultColWidth="0" defaultRowHeight="12.75" zeroHeight="1"/>
  <cols>
    <col min="1" max="1" width="7.00390625" style="0" customWidth="1"/>
    <col min="2" max="2" width="25.7109375" style="0" customWidth="1"/>
    <col min="3" max="3" width="19.28125" style="0" customWidth="1"/>
    <col min="4" max="4" width="35.7109375" style="0" customWidth="1"/>
    <col min="5" max="5" width="11.7109375" style="0" customWidth="1"/>
    <col min="6" max="6" width="21.8515625" style="0" customWidth="1"/>
    <col min="7" max="7" width="1.28515625" style="0" customWidth="1"/>
  </cols>
  <sheetData>
    <row r="1" spans="1:7" ht="22.5">
      <c r="A1" s="651"/>
      <c r="B1" s="651"/>
      <c r="C1" s="651"/>
      <c r="D1" s="651"/>
      <c r="E1" s="651"/>
      <c r="F1" s="651"/>
      <c r="G1" s="651"/>
    </row>
    <row r="2" spans="1:7" ht="22.5">
      <c r="A2" s="34"/>
      <c r="B2" s="34"/>
      <c r="C2" s="34"/>
      <c r="D2" s="34"/>
      <c r="E2" s="34"/>
      <c r="F2" s="34"/>
      <c r="G2" s="34"/>
    </row>
    <row r="3" spans="1:7" ht="22.5">
      <c r="A3" s="34"/>
      <c r="B3" s="34"/>
      <c r="C3" s="34"/>
      <c r="D3" s="34"/>
      <c r="E3" s="34"/>
      <c r="F3" s="34"/>
      <c r="G3" s="34"/>
    </row>
    <row r="4" spans="1:7" ht="18">
      <c r="A4" s="568"/>
      <c r="B4" s="572" t="s">
        <v>117</v>
      </c>
      <c r="C4" s="568"/>
      <c r="D4" s="568"/>
      <c r="E4" s="568"/>
      <c r="F4" s="568"/>
      <c r="G4" s="568"/>
    </row>
    <row r="5" spans="1:7" ht="12.75">
      <c r="A5" s="568"/>
      <c r="B5" s="570" t="s">
        <v>128</v>
      </c>
      <c r="C5" s="570"/>
      <c r="D5" s="570"/>
      <c r="E5" s="568"/>
      <c r="F5" s="568"/>
      <c r="G5" s="568"/>
    </row>
    <row r="6" spans="1:7" ht="12.75">
      <c r="A6" s="568"/>
      <c r="B6" s="570" t="s">
        <v>188</v>
      </c>
      <c r="C6" s="570"/>
      <c r="D6" s="570"/>
      <c r="E6" s="568"/>
      <c r="F6" s="568"/>
      <c r="G6" s="568"/>
    </row>
    <row r="7" spans="1:7" ht="12.75">
      <c r="A7" s="568"/>
      <c r="B7" s="570" t="s">
        <v>129</v>
      </c>
      <c r="C7" s="570"/>
      <c r="D7" s="570"/>
      <c r="E7" s="568"/>
      <c r="F7" s="568"/>
      <c r="G7" s="568"/>
    </row>
    <row r="8" spans="1:7" ht="12.75">
      <c r="A8" s="568"/>
      <c r="B8" s="570" t="s">
        <v>130</v>
      </c>
      <c r="C8" s="570"/>
      <c r="D8" s="570"/>
      <c r="E8" s="568"/>
      <c r="F8" s="568"/>
      <c r="G8" s="568"/>
    </row>
    <row r="9" spans="1:7" ht="12.75">
      <c r="A9" s="568"/>
      <c r="B9" s="570" t="s">
        <v>131</v>
      </c>
      <c r="C9" s="570"/>
      <c r="D9" s="570"/>
      <c r="E9" s="568"/>
      <c r="F9" s="568"/>
      <c r="G9" s="568"/>
    </row>
    <row r="10" spans="1:7" ht="12.75">
      <c r="A10" s="568"/>
      <c r="B10" s="570"/>
      <c r="C10" s="570"/>
      <c r="D10" s="570"/>
      <c r="E10" s="568"/>
      <c r="F10" s="568"/>
      <c r="G10" s="568"/>
    </row>
    <row r="11" spans="1:7" ht="12.75">
      <c r="A11" s="568"/>
      <c r="B11" s="570" t="s">
        <v>122</v>
      </c>
      <c r="C11" s="571">
        <v>12</v>
      </c>
      <c r="D11" s="570"/>
      <c r="E11" s="568"/>
      <c r="F11" s="568"/>
      <c r="G11" s="568"/>
    </row>
    <row r="12" spans="1:7" ht="12.75">
      <c r="A12" s="568"/>
      <c r="B12" s="570" t="s">
        <v>123</v>
      </c>
      <c r="C12" s="571">
        <v>12</v>
      </c>
      <c r="D12" s="570"/>
      <c r="E12" s="568"/>
      <c r="F12" s="568"/>
      <c r="G12" s="568"/>
    </row>
    <row r="13" spans="1:7" ht="12.75">
      <c r="A13" s="568"/>
      <c r="B13" s="570" t="s">
        <v>124</v>
      </c>
      <c r="C13" s="571">
        <v>24</v>
      </c>
      <c r="D13" s="570"/>
      <c r="E13" s="568"/>
      <c r="F13" s="568"/>
      <c r="G13" s="568"/>
    </row>
    <row r="14" spans="1:7" ht="12.75">
      <c r="A14" s="568"/>
      <c r="B14" s="570" t="s">
        <v>125</v>
      </c>
      <c r="C14" s="571">
        <v>48</v>
      </c>
      <c r="D14" s="570"/>
      <c r="E14" s="568"/>
      <c r="F14" s="568"/>
      <c r="G14" s="568"/>
    </row>
    <row r="15" spans="1:7" ht="12.75">
      <c r="A15" s="568"/>
      <c r="B15" s="570" t="s">
        <v>126</v>
      </c>
      <c r="C15" s="571">
        <v>19.2</v>
      </c>
      <c r="D15" s="570" t="s">
        <v>189</v>
      </c>
      <c r="E15" s="568"/>
      <c r="F15" s="568"/>
      <c r="G15" s="568"/>
    </row>
    <row r="16" spans="1:7" ht="12.75">
      <c r="A16" s="568"/>
      <c r="B16" s="570" t="s">
        <v>127</v>
      </c>
      <c r="C16" s="571">
        <v>28.8</v>
      </c>
      <c r="D16" s="570"/>
      <c r="E16" s="568"/>
      <c r="F16" s="568"/>
      <c r="G16" s="568"/>
    </row>
    <row r="17" spans="1:7" ht="12.75">
      <c r="A17" s="568"/>
      <c r="B17" s="568"/>
      <c r="C17" s="568"/>
      <c r="D17" s="568"/>
      <c r="E17" s="568"/>
      <c r="F17" s="568"/>
      <c r="G17" s="568"/>
    </row>
    <row r="18" spans="1:7" ht="18">
      <c r="A18" s="568"/>
      <c r="B18" s="572" t="s">
        <v>118</v>
      </c>
      <c r="C18" s="568"/>
      <c r="D18" s="568"/>
      <c r="E18" s="568"/>
      <c r="F18" s="568"/>
      <c r="G18" s="568"/>
    </row>
    <row r="19" spans="1:7" ht="12.75">
      <c r="A19" s="568"/>
      <c r="B19" s="570" t="s">
        <v>119</v>
      </c>
      <c r="C19" s="570"/>
      <c r="D19" s="570"/>
      <c r="E19" s="570"/>
      <c r="F19" s="570"/>
      <c r="G19" s="570"/>
    </row>
    <row r="20" spans="1:7" ht="12.75">
      <c r="A20" s="568"/>
      <c r="B20" s="570" t="s">
        <v>132</v>
      </c>
      <c r="C20" s="570"/>
      <c r="D20" s="570"/>
      <c r="E20" s="570"/>
      <c r="F20" s="570"/>
      <c r="G20" s="570"/>
    </row>
    <row r="21" spans="1:7" ht="12.75">
      <c r="A21" s="568"/>
      <c r="B21" s="570" t="s">
        <v>131</v>
      </c>
      <c r="C21" s="570"/>
      <c r="D21" s="570"/>
      <c r="E21" s="570"/>
      <c r="F21" s="570"/>
      <c r="G21" s="570"/>
    </row>
    <row r="22" spans="1:7" ht="12.75">
      <c r="A22" s="568"/>
      <c r="B22" s="568"/>
      <c r="C22" s="568"/>
      <c r="D22" s="568"/>
      <c r="E22" s="568"/>
      <c r="F22" s="568"/>
      <c r="G22" s="568"/>
    </row>
    <row r="23" spans="1:7" ht="12.75">
      <c r="A23" s="568"/>
      <c r="B23" s="570" t="s">
        <v>134</v>
      </c>
      <c r="C23" s="571">
        <v>12</v>
      </c>
      <c r="D23" s="570"/>
      <c r="E23" s="570"/>
      <c r="F23" s="570"/>
      <c r="G23" s="568"/>
    </row>
    <row r="24" spans="1:7" ht="12.75">
      <c r="A24" s="568"/>
      <c r="B24" s="570" t="s">
        <v>123</v>
      </c>
      <c r="C24" s="571">
        <v>12</v>
      </c>
      <c r="D24" s="570"/>
      <c r="E24" s="570"/>
      <c r="F24" s="570"/>
      <c r="G24" s="568"/>
    </row>
    <row r="25" spans="1:7" ht="12.75">
      <c r="A25" s="568"/>
      <c r="B25" s="570" t="s">
        <v>135</v>
      </c>
      <c r="C25" s="571">
        <v>24</v>
      </c>
      <c r="D25" s="570"/>
      <c r="E25" s="570"/>
      <c r="F25" s="570"/>
      <c r="G25" s="568"/>
    </row>
    <row r="26" spans="1:7" ht="12.75">
      <c r="A26" s="568"/>
      <c r="B26" s="570" t="s">
        <v>133</v>
      </c>
      <c r="C26" s="571">
        <v>48</v>
      </c>
      <c r="D26" s="570"/>
      <c r="E26" s="570"/>
      <c r="F26" s="570"/>
      <c r="G26" s="568"/>
    </row>
    <row r="27" spans="1:7" ht="12.75">
      <c r="A27" s="568"/>
      <c r="B27" s="570" t="s">
        <v>158</v>
      </c>
      <c r="C27" s="571">
        <v>18.8</v>
      </c>
      <c r="D27" s="570" t="s">
        <v>136</v>
      </c>
      <c r="E27" s="570"/>
      <c r="F27" s="570"/>
      <c r="G27" s="568"/>
    </row>
    <row r="28" spans="1:7" ht="12.75">
      <c r="A28" s="568"/>
      <c r="B28" s="570" t="s">
        <v>127</v>
      </c>
      <c r="C28" s="571">
        <v>29.2</v>
      </c>
      <c r="D28" s="570"/>
      <c r="E28" s="570"/>
      <c r="F28" s="570"/>
      <c r="G28" s="568"/>
    </row>
    <row r="29" spans="1:7" ht="12.75">
      <c r="A29" s="568"/>
      <c r="B29" s="570"/>
      <c r="C29" s="570"/>
      <c r="D29" s="570"/>
      <c r="E29" s="570"/>
      <c r="F29" s="570"/>
      <c r="G29" s="568"/>
    </row>
    <row r="30" spans="1:7" ht="18">
      <c r="A30" s="568"/>
      <c r="B30" s="572" t="s">
        <v>120</v>
      </c>
      <c r="C30" s="568"/>
      <c r="D30" s="568"/>
      <c r="E30" s="568"/>
      <c r="F30" s="568"/>
      <c r="G30" s="568"/>
    </row>
    <row r="31" spans="1:7" ht="12.75">
      <c r="A31" s="568"/>
      <c r="B31" s="570" t="s">
        <v>137</v>
      </c>
      <c r="C31" s="570"/>
      <c r="D31" s="570"/>
      <c r="E31" s="568"/>
      <c r="F31" s="568"/>
      <c r="G31" s="568"/>
    </row>
    <row r="32" spans="1:7" ht="12.75">
      <c r="A32" s="568"/>
      <c r="B32" s="570" t="s">
        <v>138</v>
      </c>
      <c r="C32" s="570"/>
      <c r="D32" s="570"/>
      <c r="E32" s="568"/>
      <c r="F32" s="568"/>
      <c r="G32" s="568"/>
    </row>
    <row r="33" spans="1:7" ht="12.75">
      <c r="A33" s="568"/>
      <c r="B33" s="570" t="s">
        <v>139</v>
      </c>
      <c r="C33" s="570"/>
      <c r="D33" s="570"/>
      <c r="E33" s="568"/>
      <c r="F33" s="568"/>
      <c r="G33" s="568"/>
    </row>
    <row r="34" spans="1:7" ht="12.75">
      <c r="A34" s="568"/>
      <c r="B34" s="570"/>
      <c r="C34" s="570"/>
      <c r="D34" s="570"/>
      <c r="E34" s="568"/>
      <c r="F34" s="568"/>
      <c r="G34" s="568"/>
    </row>
    <row r="35" spans="1:7" ht="12.75">
      <c r="A35" s="568"/>
      <c r="B35" s="570" t="s">
        <v>140</v>
      </c>
      <c r="C35" s="571">
        <v>12</v>
      </c>
      <c r="D35" s="570"/>
      <c r="E35" s="568"/>
      <c r="F35" s="568"/>
      <c r="G35" s="568"/>
    </row>
    <row r="36" spans="1:7" ht="12.75">
      <c r="A36" s="568"/>
      <c r="B36" s="570" t="s">
        <v>141</v>
      </c>
      <c r="C36" s="571">
        <v>12</v>
      </c>
      <c r="D36" s="570"/>
      <c r="E36" s="568"/>
      <c r="F36" s="568"/>
      <c r="G36" s="568"/>
    </row>
    <row r="37" spans="1:7" ht="12.75">
      <c r="A37" s="568"/>
      <c r="B37" s="570" t="s">
        <v>135</v>
      </c>
      <c r="C37" s="571">
        <v>24</v>
      </c>
      <c r="D37" s="570"/>
      <c r="E37" s="568"/>
      <c r="F37" s="568"/>
      <c r="G37" s="568"/>
    </row>
    <row r="38" spans="1:7" ht="12.75">
      <c r="A38" s="568"/>
      <c r="B38" s="570" t="s">
        <v>133</v>
      </c>
      <c r="C38" s="571">
        <v>48</v>
      </c>
      <c r="D38" s="570"/>
      <c r="E38" s="568"/>
      <c r="F38" s="568"/>
      <c r="G38" s="568"/>
    </row>
    <row r="39" spans="1:7" ht="12.75">
      <c r="A39" s="568"/>
      <c r="B39" s="570" t="s">
        <v>126</v>
      </c>
      <c r="C39" s="571">
        <v>9.6</v>
      </c>
      <c r="D39" s="570" t="s">
        <v>142</v>
      </c>
      <c r="E39" s="568"/>
      <c r="F39" s="568"/>
      <c r="G39" s="568"/>
    </row>
    <row r="40" spans="1:7" ht="12.75">
      <c r="A40" s="568"/>
      <c r="B40" s="570" t="s">
        <v>127</v>
      </c>
      <c r="C40" s="571">
        <v>38.4</v>
      </c>
      <c r="D40" s="570"/>
      <c r="E40" s="568"/>
      <c r="F40" s="568"/>
      <c r="G40" s="568"/>
    </row>
    <row r="41" spans="1:7" ht="12.75">
      <c r="A41" s="568"/>
      <c r="B41" s="568"/>
      <c r="C41" s="568"/>
      <c r="D41" s="568"/>
      <c r="E41" s="568"/>
      <c r="F41" s="568"/>
      <c r="G41" s="568"/>
    </row>
    <row r="42" spans="1:7" ht="18">
      <c r="A42" s="568"/>
      <c r="B42" s="572" t="s">
        <v>121</v>
      </c>
      <c r="C42" s="568"/>
      <c r="D42" s="568"/>
      <c r="E42" s="568"/>
      <c r="F42" s="568"/>
      <c r="G42" s="568"/>
    </row>
    <row r="43" spans="1:7" ht="12.75">
      <c r="A43" s="568"/>
      <c r="B43" s="570" t="s">
        <v>143</v>
      </c>
      <c r="C43" s="570"/>
      <c r="D43" s="570"/>
      <c r="E43" s="570"/>
      <c r="F43" s="570"/>
      <c r="G43" s="568"/>
    </row>
    <row r="44" spans="1:7" ht="12.75">
      <c r="A44" s="568"/>
      <c r="B44" s="570" t="s">
        <v>144</v>
      </c>
      <c r="C44" s="570"/>
      <c r="D44" s="570"/>
      <c r="E44" s="570"/>
      <c r="F44" s="570"/>
      <c r="G44" s="568"/>
    </row>
    <row r="45" spans="1:7" ht="12.75">
      <c r="A45" s="568"/>
      <c r="B45" s="570" t="s">
        <v>153</v>
      </c>
      <c r="C45" s="570"/>
      <c r="D45" s="570"/>
      <c r="E45" s="570"/>
      <c r="F45" s="570"/>
      <c r="G45" s="568"/>
    </row>
    <row r="46" spans="1:7" ht="12.75">
      <c r="A46" s="568"/>
      <c r="B46" s="570" t="s">
        <v>145</v>
      </c>
      <c r="C46" s="570"/>
      <c r="D46" s="570"/>
      <c r="E46" s="570"/>
      <c r="F46" s="570"/>
      <c r="G46" s="568"/>
    </row>
    <row r="47" spans="1:7" ht="12.75">
      <c r="A47" s="568"/>
      <c r="B47" s="570" t="s">
        <v>146</v>
      </c>
      <c r="C47" s="570"/>
      <c r="D47" s="570"/>
      <c r="E47" s="570"/>
      <c r="F47" s="570"/>
      <c r="G47" s="568"/>
    </row>
    <row r="48" spans="1:7" ht="12.75">
      <c r="A48" s="568"/>
      <c r="B48" s="570" t="s">
        <v>147</v>
      </c>
      <c r="C48" s="570"/>
      <c r="D48" s="570"/>
      <c r="E48" s="570"/>
      <c r="F48" s="570"/>
      <c r="G48" s="568"/>
    </row>
    <row r="49" spans="1:7" ht="12.75">
      <c r="A49" s="568"/>
      <c r="B49" s="570" t="s">
        <v>148</v>
      </c>
      <c r="C49" s="570"/>
      <c r="D49" s="570"/>
      <c r="E49" s="570"/>
      <c r="F49" s="570"/>
      <c r="G49" s="568"/>
    </row>
    <row r="50" spans="1:7" ht="12.75">
      <c r="A50" s="568"/>
      <c r="B50" s="568"/>
      <c r="C50" s="568"/>
      <c r="D50" s="568"/>
      <c r="E50" s="568"/>
      <c r="F50" s="568"/>
      <c r="G50" s="568"/>
    </row>
    <row r="51" spans="1:7" ht="12.75">
      <c r="A51" s="568"/>
      <c r="B51" s="570" t="s">
        <v>149</v>
      </c>
      <c r="C51" s="571">
        <v>12</v>
      </c>
      <c r="D51" s="570"/>
      <c r="E51" s="568"/>
      <c r="F51" s="568"/>
      <c r="G51" s="568"/>
    </row>
    <row r="52" spans="1:7" ht="12.75">
      <c r="A52" s="568"/>
      <c r="B52" s="570" t="s">
        <v>150</v>
      </c>
      <c r="C52" s="571">
        <v>9.6</v>
      </c>
      <c r="D52" s="570"/>
      <c r="E52" s="568"/>
      <c r="F52" s="568"/>
      <c r="G52" s="568"/>
    </row>
    <row r="53" spans="1:7" ht="12.75">
      <c r="A53" s="568"/>
      <c r="B53" s="570" t="s">
        <v>127</v>
      </c>
      <c r="C53" s="571">
        <v>2.4</v>
      </c>
      <c r="D53" s="570"/>
      <c r="E53" s="568"/>
      <c r="F53" s="568"/>
      <c r="G53" s="568"/>
    </row>
    <row r="54" spans="1:7" ht="12.75">
      <c r="A54" s="568"/>
      <c r="B54" s="568"/>
      <c r="C54" s="568"/>
      <c r="D54" s="568"/>
      <c r="E54" s="568"/>
      <c r="F54" s="568"/>
      <c r="G54" s="568"/>
    </row>
    <row r="55" spans="1:7" ht="12.75">
      <c r="A55" s="568"/>
      <c r="B55" s="570" t="s">
        <v>151</v>
      </c>
      <c r="C55" s="568"/>
      <c r="D55" s="568"/>
      <c r="E55" s="568"/>
      <c r="F55" s="568"/>
      <c r="G55" s="568"/>
    </row>
    <row r="56" spans="1:7" ht="12.75">
      <c r="A56" s="568"/>
      <c r="B56" s="570" t="s">
        <v>152</v>
      </c>
      <c r="C56" s="568"/>
      <c r="D56" s="568"/>
      <c r="E56" s="568"/>
      <c r="F56" s="568"/>
      <c r="G56" s="568"/>
    </row>
    <row r="57" spans="1:7" ht="12.75">
      <c r="A57" s="568"/>
      <c r="B57" s="568"/>
      <c r="C57" s="568"/>
      <c r="D57" s="568"/>
      <c r="E57" s="568"/>
      <c r="F57" s="568"/>
      <c r="G57" s="568"/>
    </row>
    <row r="58" spans="1:7" ht="12.75">
      <c r="A58" s="569"/>
      <c r="B58" s="569"/>
      <c r="C58" s="569"/>
      <c r="D58" s="569"/>
      <c r="E58" s="569"/>
      <c r="F58" s="569"/>
      <c r="G58" s="569"/>
    </row>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sheetData>
  <sheetProtection password="DBC9" sheet="1" selectLockedCells="1"/>
  <mergeCells count="1">
    <mergeCell ref="A1:G1"/>
  </mergeCells>
  <printOptions/>
  <pageMargins left="0.787401575" right="0.787401575" top="0.48" bottom="0.984251969" header="0.4921259845" footer="0.4921259845"/>
  <pageSetup blackAndWhite="1" horizontalDpi="600" verticalDpi="600" orientation="portrait" paperSize="9"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100"/>
  <sheetViews>
    <sheetView showGridLines="0" tabSelected="1" zoomScale="75" zoomScaleNormal="75" workbookViewId="0" topLeftCell="A1">
      <selection activeCell="D6" sqref="D6:K6"/>
    </sheetView>
  </sheetViews>
  <sheetFormatPr defaultColWidth="0" defaultRowHeight="12.75"/>
  <cols>
    <col min="1" max="1" width="2.421875" style="618" customWidth="1"/>
    <col min="2" max="2" width="40.7109375" style="618" customWidth="1"/>
    <col min="3" max="3" width="3.00390625" style="618" customWidth="1"/>
    <col min="4" max="4" width="30.7109375" style="618" customWidth="1"/>
    <col min="5" max="5" width="15.7109375" style="618" customWidth="1"/>
    <col min="6" max="6" width="9.140625" style="618" customWidth="1"/>
    <col min="7" max="7" width="12.8515625" style="618" customWidth="1"/>
    <col min="8" max="8" width="22.421875" style="618" customWidth="1"/>
    <col min="9" max="9" width="42.7109375" style="618" bestFit="1" customWidth="1"/>
    <col min="10" max="10" width="2.421875" style="618" customWidth="1"/>
    <col min="11" max="11" width="25.7109375" style="618" customWidth="1"/>
    <col min="12" max="12" width="1.7109375" style="618" customWidth="1"/>
    <col min="13" max="13" width="26.140625" style="618" customWidth="1"/>
    <col min="14" max="14" width="1.7109375" style="618" customWidth="1"/>
    <col min="15" max="15" width="25.7109375" style="618" customWidth="1"/>
    <col min="16" max="16" width="1.28515625" style="618" customWidth="1"/>
    <col min="17" max="254" width="16.00390625" style="618" hidden="1" customWidth="1"/>
    <col min="255" max="16384" width="0.13671875" style="618" hidden="1" customWidth="1"/>
  </cols>
  <sheetData>
    <row r="1" spans="1:16" s="446" customFormat="1" ht="32.25">
      <c r="A1" s="72"/>
      <c r="B1" s="73"/>
      <c r="C1" s="73"/>
      <c r="D1" s="74"/>
      <c r="E1" s="74"/>
      <c r="F1" s="74"/>
      <c r="G1" s="74"/>
      <c r="H1" s="74"/>
      <c r="I1" s="74"/>
      <c r="J1" s="75"/>
      <c r="K1" s="76"/>
      <c r="L1" s="74"/>
      <c r="M1" s="76"/>
      <c r="N1" s="74"/>
      <c r="O1" s="74"/>
      <c r="P1" s="72"/>
    </row>
    <row r="2" spans="1:16" s="446" customFormat="1" ht="32.25">
      <c r="A2" s="72"/>
      <c r="B2" s="73"/>
      <c r="C2" s="73"/>
      <c r="D2" s="74"/>
      <c r="E2" s="74"/>
      <c r="F2" s="74"/>
      <c r="G2" s="74"/>
      <c r="H2" s="74"/>
      <c r="I2" s="74"/>
      <c r="J2" s="75"/>
      <c r="K2" s="74"/>
      <c r="L2" s="74"/>
      <c r="M2" s="74"/>
      <c r="N2" s="74"/>
      <c r="O2" s="74"/>
      <c r="P2" s="72"/>
    </row>
    <row r="3" spans="1:16" s="446" customFormat="1" ht="25.5">
      <c r="A3" s="78"/>
      <c r="B3" s="463"/>
      <c r="C3" s="463"/>
      <c r="D3" s="463"/>
      <c r="E3" s="463"/>
      <c r="F3" s="463"/>
      <c r="G3" s="463"/>
      <c r="H3" s="463"/>
      <c r="I3" s="463"/>
      <c r="J3" s="463"/>
      <c r="K3" s="464"/>
      <c r="L3" s="77"/>
      <c r="M3" s="191"/>
      <c r="N3" s="77"/>
      <c r="O3" s="77"/>
      <c r="P3" s="72"/>
    </row>
    <row r="4" spans="1:16" s="446" customFormat="1" ht="12.75">
      <c r="A4" s="625"/>
      <c r="B4" s="78"/>
      <c r="C4" s="78"/>
      <c r="D4" s="78"/>
      <c r="E4" s="78"/>
      <c r="F4" s="78"/>
      <c r="G4" s="78"/>
      <c r="H4" s="78"/>
      <c r="I4" s="78"/>
      <c r="J4" s="78"/>
      <c r="K4" s="78"/>
      <c r="L4" s="465"/>
      <c r="M4" s="78"/>
      <c r="N4" s="78"/>
      <c r="O4" s="78"/>
      <c r="P4" s="72"/>
    </row>
    <row r="5" spans="1:16" s="446" customFormat="1" ht="12.75">
      <c r="A5" s="466"/>
      <c r="B5" s="78"/>
      <c r="C5" s="78"/>
      <c r="D5" s="78"/>
      <c r="E5" s="78"/>
      <c r="F5" s="78"/>
      <c r="G5" s="78"/>
      <c r="H5" s="78"/>
      <c r="I5" s="78"/>
      <c r="J5" s="78"/>
      <c r="K5" s="467"/>
      <c r="L5" s="78"/>
      <c r="M5" s="78"/>
      <c r="N5" s="78"/>
      <c r="O5" s="78"/>
      <c r="P5" s="72"/>
    </row>
    <row r="6" spans="1:16" s="446" customFormat="1" ht="25.15" customHeight="1">
      <c r="A6" s="466"/>
      <c r="B6" s="79" t="s">
        <v>0</v>
      </c>
      <c r="C6" s="80"/>
      <c r="D6" s="656"/>
      <c r="E6" s="657"/>
      <c r="F6" s="657"/>
      <c r="G6" s="657"/>
      <c r="H6" s="657"/>
      <c r="I6" s="657"/>
      <c r="J6" s="657"/>
      <c r="K6" s="658"/>
      <c r="L6" s="78"/>
      <c r="M6" s="652" t="str">
        <f>IF(AND(D16-D14&gt;0,U18&gt;U19),"Die Abwesenheit übersteigt die Dauer von 24 Stunden, daher handelt es sich um eine mehrtätige Reise. Bitte wechseln Sie zum Tabellenblatt Reisekosten mehrtägig.","")</f>
        <v/>
      </c>
      <c r="N6" s="652"/>
      <c r="O6" s="652"/>
      <c r="P6" s="72"/>
    </row>
    <row r="7" spans="1:16" s="446" customFormat="1" ht="15" customHeight="1">
      <c r="A7" s="466"/>
      <c r="B7" s="80"/>
      <c r="C7" s="80"/>
      <c r="D7" s="81"/>
      <c r="E7" s="81"/>
      <c r="F7" s="81"/>
      <c r="G7" s="81"/>
      <c r="H7" s="81"/>
      <c r="I7" s="81"/>
      <c r="J7" s="81"/>
      <c r="K7" s="468"/>
      <c r="L7" s="78"/>
      <c r="M7" s="652"/>
      <c r="N7" s="652"/>
      <c r="O7" s="652"/>
      <c r="P7" s="72"/>
    </row>
    <row r="8" spans="1:16" s="446" customFormat="1" ht="15" customHeight="1">
      <c r="A8" s="469"/>
      <c r="B8" s="463"/>
      <c r="C8" s="463"/>
      <c r="D8" s="463"/>
      <c r="E8" s="463"/>
      <c r="F8" s="463"/>
      <c r="G8" s="463"/>
      <c r="H8" s="463"/>
      <c r="I8" s="463"/>
      <c r="J8" s="463"/>
      <c r="K8" s="467"/>
      <c r="L8" s="78"/>
      <c r="M8" s="652"/>
      <c r="N8" s="652"/>
      <c r="O8" s="652"/>
      <c r="P8" s="72"/>
    </row>
    <row r="9" spans="1:16" s="446" customFormat="1" ht="15" customHeight="1">
      <c r="A9" s="466"/>
      <c r="B9" s="78"/>
      <c r="C9" s="78"/>
      <c r="D9" s="78"/>
      <c r="E9" s="78"/>
      <c r="F9" s="78"/>
      <c r="G9" s="78"/>
      <c r="H9" s="78"/>
      <c r="I9" s="78"/>
      <c r="J9" s="78"/>
      <c r="K9" s="470"/>
      <c r="L9" s="78"/>
      <c r="M9" s="652"/>
      <c r="N9" s="652"/>
      <c r="O9" s="652"/>
      <c r="P9" s="72"/>
    </row>
    <row r="10" spans="1:16" s="446" customFormat="1" ht="15" customHeight="1">
      <c r="A10" s="466"/>
      <c r="B10" s="78"/>
      <c r="C10" s="78"/>
      <c r="D10" s="78"/>
      <c r="E10" s="78"/>
      <c r="F10" s="78"/>
      <c r="G10" s="78"/>
      <c r="H10" s="78"/>
      <c r="I10" s="78"/>
      <c r="J10" s="78"/>
      <c r="K10" s="470"/>
      <c r="L10" s="78"/>
      <c r="M10" s="652"/>
      <c r="N10" s="652"/>
      <c r="O10" s="652"/>
      <c r="P10" s="72"/>
    </row>
    <row r="11" spans="1:19" s="446" customFormat="1" ht="18" customHeight="1">
      <c r="A11" s="466"/>
      <c r="B11" s="78"/>
      <c r="C11" s="78"/>
      <c r="D11" s="672" t="s">
        <v>1</v>
      </c>
      <c r="E11" s="673"/>
      <c r="F11" s="83"/>
      <c r="G11" s="82" t="s">
        <v>2</v>
      </c>
      <c r="H11" s="82"/>
      <c r="I11" s="84" t="s">
        <v>3</v>
      </c>
      <c r="J11" s="85"/>
      <c r="K11" s="470"/>
      <c r="L11" s="78"/>
      <c r="M11" s="652"/>
      <c r="N11" s="652"/>
      <c r="O11" s="652"/>
      <c r="P11" s="72"/>
      <c r="S11" s="620"/>
    </row>
    <row r="12" spans="1:16" s="446" customFormat="1" ht="7.15" customHeight="1">
      <c r="A12" s="466"/>
      <c r="B12" s="78"/>
      <c r="C12" s="78"/>
      <c r="D12" s="463"/>
      <c r="E12" s="471"/>
      <c r="F12" s="78"/>
      <c r="G12" s="471"/>
      <c r="H12" s="86"/>
      <c r="I12" s="472"/>
      <c r="J12" s="463"/>
      <c r="K12" s="470"/>
      <c r="L12" s="78"/>
      <c r="M12" s="652"/>
      <c r="N12" s="652"/>
      <c r="O12" s="652"/>
      <c r="P12" s="72"/>
    </row>
    <row r="13" spans="1:20" s="446" customFormat="1" ht="7.15" customHeight="1">
      <c r="A13" s="466"/>
      <c r="B13" s="78"/>
      <c r="C13" s="78"/>
      <c r="D13" s="78"/>
      <c r="E13" s="87"/>
      <c r="F13" s="72"/>
      <c r="G13" s="87"/>
      <c r="H13" s="87"/>
      <c r="I13" s="78"/>
      <c r="J13" s="78"/>
      <c r="K13" s="470"/>
      <c r="L13" s="78"/>
      <c r="M13" s="652"/>
      <c r="N13" s="652"/>
      <c r="O13" s="652"/>
      <c r="P13" s="72"/>
      <c r="S13" s="446" t="s">
        <v>10</v>
      </c>
      <c r="T13" s="446" t="s">
        <v>175</v>
      </c>
    </row>
    <row r="14" spans="1:21" s="446" customFormat="1" ht="19.9" customHeight="1">
      <c r="A14" s="466"/>
      <c r="B14" s="79" t="s">
        <v>4</v>
      </c>
      <c r="C14" s="80"/>
      <c r="D14" s="665"/>
      <c r="E14" s="666"/>
      <c r="F14" s="83"/>
      <c r="G14" s="632"/>
      <c r="H14" s="458"/>
      <c r="I14" s="72"/>
      <c r="J14" s="88"/>
      <c r="K14" s="473"/>
      <c r="L14" s="89"/>
      <c r="M14" s="652"/>
      <c r="N14" s="652"/>
      <c r="O14" s="652"/>
      <c r="P14" s="72"/>
      <c r="Q14" s="446" t="s">
        <v>5</v>
      </c>
      <c r="S14" s="619">
        <v>1</v>
      </c>
      <c r="T14" s="619">
        <f>G14</f>
        <v>0</v>
      </c>
      <c r="U14" s="630" t="str">
        <f>IF(OR(G14="",G16=""),"0:00",S14-T14)</f>
        <v>0:00</v>
      </c>
    </row>
    <row r="15" spans="1:21" s="446" customFormat="1" ht="19.9" customHeight="1">
      <c r="A15" s="466"/>
      <c r="B15" s="78"/>
      <c r="C15" s="78"/>
      <c r="D15" s="72"/>
      <c r="E15" s="90"/>
      <c r="F15" s="72"/>
      <c r="G15" s="91"/>
      <c r="H15" s="72"/>
      <c r="I15" s="72"/>
      <c r="J15" s="72"/>
      <c r="K15" s="470"/>
      <c r="L15" s="78"/>
      <c r="M15" s="652" t="str">
        <f>IF(OR(D14="",D16=""),"",IF(OR(D14="",D16=D14+1,D16=D14),"","Tage nicht direkt aufeinanderfolgend!"))</f>
        <v/>
      </c>
      <c r="N15" s="668"/>
      <c r="O15" s="668"/>
      <c r="P15" s="72"/>
      <c r="Q15" s="446" t="s">
        <v>5</v>
      </c>
      <c r="U15" s="624"/>
    </row>
    <row r="16" spans="1:21" s="446" customFormat="1" ht="19.9" customHeight="1">
      <c r="A16" s="466"/>
      <c r="B16" s="79" t="s">
        <v>6</v>
      </c>
      <c r="C16" s="80"/>
      <c r="D16" s="665"/>
      <c r="E16" s="666"/>
      <c r="F16" s="83"/>
      <c r="G16" s="632"/>
      <c r="H16" s="72"/>
      <c r="I16" s="667" t="s">
        <v>73</v>
      </c>
      <c r="J16" s="667"/>
      <c r="K16" s="621" t="str">
        <f>IF(OR(G14="",G16=""),"",IF(D16-D14&gt;0,U14+U16,G16-G14))</f>
        <v/>
      </c>
      <c r="L16" s="92"/>
      <c r="M16" s="668"/>
      <c r="N16" s="668"/>
      <c r="O16" s="668"/>
      <c r="P16" s="72"/>
      <c r="Q16" s="446" t="s">
        <v>5</v>
      </c>
      <c r="S16" s="619"/>
      <c r="T16" s="619">
        <f>G16</f>
        <v>0</v>
      </c>
      <c r="U16" s="623" t="str">
        <f>IF(OR(G14="",G16=""),"0:00",G16)</f>
        <v>0:00</v>
      </c>
    </row>
    <row r="17" spans="1:19" s="446" customFormat="1" ht="12.75">
      <c r="A17" s="466"/>
      <c r="B17" s="78"/>
      <c r="C17" s="78"/>
      <c r="D17" s="78"/>
      <c r="E17" s="78"/>
      <c r="F17" s="78"/>
      <c r="G17" s="78"/>
      <c r="H17" s="78"/>
      <c r="I17" s="78"/>
      <c r="J17" s="78"/>
      <c r="K17" s="470"/>
      <c r="L17" s="78"/>
      <c r="M17" s="78"/>
      <c r="N17" s="78"/>
      <c r="O17" s="78"/>
      <c r="P17" s="72"/>
      <c r="S17" s="622"/>
    </row>
    <row r="18" spans="1:21" s="446" customFormat="1" ht="12.75">
      <c r="A18" s="474"/>
      <c r="B18" s="475"/>
      <c r="C18" s="475"/>
      <c r="D18" s="475"/>
      <c r="E18" s="475"/>
      <c r="F18" s="475"/>
      <c r="G18" s="475"/>
      <c r="H18" s="475"/>
      <c r="I18" s="475"/>
      <c r="J18" s="475"/>
      <c r="K18" s="476"/>
      <c r="L18" s="78"/>
      <c r="M18" s="78"/>
      <c r="N18" s="78"/>
      <c r="O18" s="78"/>
      <c r="P18" s="72"/>
      <c r="U18" s="631">
        <f>SUM(U14:U16)</f>
        <v>0</v>
      </c>
    </row>
    <row r="19" spans="1:21" s="446" customFormat="1" ht="12.75">
      <c r="A19" s="466"/>
      <c r="B19" s="78"/>
      <c r="C19" s="78"/>
      <c r="D19" s="78"/>
      <c r="E19" s="78"/>
      <c r="F19" s="78"/>
      <c r="G19" s="78"/>
      <c r="H19" s="78"/>
      <c r="I19" s="78"/>
      <c r="J19" s="78"/>
      <c r="K19" s="470"/>
      <c r="L19" s="78"/>
      <c r="M19" s="78"/>
      <c r="N19" s="78"/>
      <c r="O19" s="78"/>
      <c r="P19" s="72"/>
      <c r="U19" s="631">
        <v>1</v>
      </c>
    </row>
    <row r="20" spans="1:16" s="446" customFormat="1" ht="22.5">
      <c r="A20" s="466"/>
      <c r="B20" s="93" t="s">
        <v>7</v>
      </c>
      <c r="C20" s="94"/>
      <c r="D20" s="659"/>
      <c r="E20" s="660"/>
      <c r="F20" s="660"/>
      <c r="G20" s="660"/>
      <c r="H20" s="660"/>
      <c r="I20" s="660"/>
      <c r="J20" s="660"/>
      <c r="K20" s="661"/>
      <c r="L20" s="78"/>
      <c r="M20" s="81"/>
      <c r="N20" s="78"/>
      <c r="O20" s="78"/>
      <c r="P20" s="72"/>
    </row>
    <row r="21" spans="1:16" s="446" customFormat="1" ht="22.5">
      <c r="A21" s="466"/>
      <c r="B21" s="81" t="s">
        <v>8</v>
      </c>
      <c r="C21" s="95"/>
      <c r="D21" s="662"/>
      <c r="E21" s="663"/>
      <c r="F21" s="663"/>
      <c r="G21" s="663"/>
      <c r="H21" s="663"/>
      <c r="I21" s="663"/>
      <c r="J21" s="663"/>
      <c r="K21" s="664"/>
      <c r="L21" s="78"/>
      <c r="M21" s="81"/>
      <c r="N21" s="78"/>
      <c r="O21" s="78"/>
      <c r="P21" s="72"/>
    </row>
    <row r="22" spans="1:16" s="446" customFormat="1" ht="15" customHeight="1">
      <c r="A22" s="466"/>
      <c r="B22" s="95"/>
      <c r="C22" s="95"/>
      <c r="D22" s="81"/>
      <c r="E22" s="81"/>
      <c r="F22" s="81"/>
      <c r="G22" s="81"/>
      <c r="H22" s="81"/>
      <c r="I22" s="81"/>
      <c r="J22" s="81"/>
      <c r="K22" s="468"/>
      <c r="L22" s="78"/>
      <c r="M22" s="81"/>
      <c r="N22" s="78"/>
      <c r="O22" s="78"/>
      <c r="P22" s="72"/>
    </row>
    <row r="23" spans="1:16" s="446" customFormat="1" ht="12.75">
      <c r="A23" s="469"/>
      <c r="B23" s="463"/>
      <c r="C23" s="463"/>
      <c r="D23" s="463"/>
      <c r="E23" s="463"/>
      <c r="F23" s="463"/>
      <c r="G23" s="463"/>
      <c r="H23" s="463"/>
      <c r="I23" s="463"/>
      <c r="J23" s="463"/>
      <c r="K23" s="467"/>
      <c r="L23" s="78"/>
      <c r="M23" s="78"/>
      <c r="N23" s="78"/>
      <c r="O23" s="78"/>
      <c r="P23" s="72"/>
    </row>
    <row r="24" spans="1:16" s="446" customFormat="1" ht="12.75">
      <c r="A24" s="78"/>
      <c r="B24" s="72"/>
      <c r="C24" s="72"/>
      <c r="D24" s="72"/>
      <c r="E24" s="72"/>
      <c r="F24" s="72"/>
      <c r="G24" s="72"/>
      <c r="H24" s="72"/>
      <c r="I24" s="72"/>
      <c r="J24" s="72"/>
      <c r="K24" s="72"/>
      <c r="L24" s="72"/>
      <c r="M24" s="72"/>
      <c r="N24" s="72"/>
      <c r="O24" s="72"/>
      <c r="P24" s="72"/>
    </row>
    <row r="25" spans="1:16" s="446" customFormat="1" ht="12.75">
      <c r="A25" s="78"/>
      <c r="B25" s="72"/>
      <c r="C25" s="72"/>
      <c r="D25" s="72"/>
      <c r="E25" s="72"/>
      <c r="F25" s="72"/>
      <c r="G25" s="72"/>
      <c r="H25" s="72"/>
      <c r="I25" s="72"/>
      <c r="J25" s="72"/>
      <c r="K25" s="72"/>
      <c r="L25" s="72"/>
      <c r="M25" s="72"/>
      <c r="N25" s="72"/>
      <c r="O25" s="72"/>
      <c r="P25" s="72"/>
    </row>
    <row r="26" spans="1:16" s="446" customFormat="1" ht="12.75">
      <c r="A26" s="78"/>
      <c r="B26" s="72"/>
      <c r="C26" s="72"/>
      <c r="D26" s="72"/>
      <c r="E26" s="72"/>
      <c r="F26" s="72"/>
      <c r="G26" s="72"/>
      <c r="H26" s="72"/>
      <c r="I26" s="72"/>
      <c r="J26" s="72"/>
      <c r="K26" s="72"/>
      <c r="L26" s="72"/>
      <c r="M26" s="72"/>
      <c r="N26" s="72"/>
      <c r="O26" s="72"/>
      <c r="P26" s="72"/>
    </row>
    <row r="27" spans="1:16" s="446" customFormat="1" ht="15.75" thickBot="1">
      <c r="A27" s="78"/>
      <c r="B27" s="72"/>
      <c r="C27" s="72"/>
      <c r="D27" s="72"/>
      <c r="E27" s="72"/>
      <c r="F27" s="72"/>
      <c r="G27" s="72"/>
      <c r="H27" s="72"/>
      <c r="I27" s="72"/>
      <c r="J27" s="72"/>
      <c r="K27" s="72"/>
      <c r="L27" s="72"/>
      <c r="M27" s="72"/>
      <c r="N27" s="72"/>
      <c r="O27" s="72"/>
      <c r="P27" s="72"/>
    </row>
    <row r="28" spans="1:16" s="446" customFormat="1" ht="14.25" customHeight="1">
      <c r="A28" s="72"/>
      <c r="B28" s="72"/>
      <c r="C28" s="72"/>
      <c r="D28" s="75"/>
      <c r="E28" s="75"/>
      <c r="F28" s="75"/>
      <c r="G28" s="75"/>
      <c r="H28" s="75"/>
      <c r="I28" s="75"/>
      <c r="J28" s="72"/>
      <c r="K28" s="477"/>
      <c r="L28" s="87"/>
      <c r="M28" s="478"/>
      <c r="N28" s="87"/>
      <c r="O28" s="478"/>
      <c r="P28" s="72"/>
    </row>
    <row r="29" spans="1:16" s="446" customFormat="1" ht="26.25" customHeight="1">
      <c r="A29" s="72"/>
      <c r="B29" s="459"/>
      <c r="C29" s="669" t="s">
        <v>186</v>
      </c>
      <c r="D29" s="670"/>
      <c r="E29" s="670"/>
      <c r="F29" s="670"/>
      <c r="G29" s="671"/>
      <c r="H29" s="75"/>
      <c r="I29" s="75"/>
      <c r="J29" s="479"/>
      <c r="K29" s="533" t="s">
        <v>9</v>
      </c>
      <c r="L29" s="534"/>
      <c r="M29" s="535" t="s">
        <v>105</v>
      </c>
      <c r="N29" s="534"/>
      <c r="O29" s="535" t="s">
        <v>62</v>
      </c>
      <c r="P29" s="72"/>
    </row>
    <row r="30" spans="1:16" s="446" customFormat="1" ht="19.5" customHeight="1">
      <c r="A30" s="72"/>
      <c r="B30" s="73"/>
      <c r="C30" s="73"/>
      <c r="D30" s="75"/>
      <c r="E30" s="75"/>
      <c r="F30" s="75"/>
      <c r="G30" s="566"/>
      <c r="H30" s="75"/>
      <c r="I30" s="75"/>
      <c r="J30" s="479"/>
      <c r="K30" s="480"/>
      <c r="L30" s="96"/>
      <c r="M30" s="535" t="s">
        <v>106</v>
      </c>
      <c r="N30" s="96"/>
      <c r="O30" s="481"/>
      <c r="P30" s="72"/>
    </row>
    <row r="31" spans="1:16" s="446" customFormat="1" ht="19.5">
      <c r="A31" s="72"/>
      <c r="B31" s="72"/>
      <c r="C31" s="72"/>
      <c r="D31" s="72"/>
      <c r="E31" s="72"/>
      <c r="F31" s="72"/>
      <c r="G31" s="72"/>
      <c r="H31" s="72"/>
      <c r="I31" s="72"/>
      <c r="J31" s="482"/>
      <c r="K31" s="482"/>
      <c r="L31" s="78"/>
      <c r="M31" s="535" t="s">
        <v>107</v>
      </c>
      <c r="N31" s="78"/>
      <c r="O31" s="483"/>
      <c r="P31" s="72"/>
    </row>
    <row r="32" spans="1:16" s="446" customFormat="1" ht="12.75">
      <c r="A32" s="484"/>
      <c r="B32" s="485"/>
      <c r="C32" s="485"/>
      <c r="D32" s="485"/>
      <c r="E32" s="485"/>
      <c r="F32" s="485"/>
      <c r="G32" s="485"/>
      <c r="H32" s="485"/>
      <c r="I32" s="486"/>
      <c r="J32" s="482"/>
      <c r="K32" s="482"/>
      <c r="L32" s="78"/>
      <c r="M32" s="483"/>
      <c r="N32" s="78"/>
      <c r="O32" s="483"/>
      <c r="P32" s="72"/>
    </row>
    <row r="33" spans="1:16" s="446" customFormat="1" ht="15" customHeight="1">
      <c r="A33" s="487"/>
      <c r="B33" s="78"/>
      <c r="C33" s="78"/>
      <c r="D33" s="78"/>
      <c r="E33" s="78"/>
      <c r="F33" s="78"/>
      <c r="G33" s="78"/>
      <c r="H33" s="78"/>
      <c r="I33" s="488"/>
      <c r="J33" s="482"/>
      <c r="K33" s="482"/>
      <c r="L33" s="78"/>
      <c r="M33" s="483"/>
      <c r="N33" s="78"/>
      <c r="O33" s="483"/>
      <c r="P33" s="72"/>
    </row>
    <row r="34" spans="1:16" s="446" customFormat="1" ht="25.5" customHeight="1">
      <c r="A34" s="487"/>
      <c r="B34" s="653" t="s">
        <v>83</v>
      </c>
      <c r="C34" s="654"/>
      <c r="D34" s="655"/>
      <c r="E34" s="78"/>
      <c r="F34" s="78"/>
      <c r="G34" s="78"/>
      <c r="H34" s="78"/>
      <c r="I34" s="488"/>
      <c r="J34" s="482"/>
      <c r="K34" s="482"/>
      <c r="L34" s="78"/>
      <c r="M34" s="483"/>
      <c r="N34" s="78"/>
      <c r="O34" s="483"/>
      <c r="P34" s="72"/>
    </row>
    <row r="35" spans="1:16" s="446" customFormat="1" ht="12.75">
      <c r="A35" s="487"/>
      <c r="B35" s="78"/>
      <c r="C35" s="78"/>
      <c r="D35" s="78"/>
      <c r="E35" s="78"/>
      <c r="F35" s="78"/>
      <c r="G35" s="78"/>
      <c r="H35" s="78"/>
      <c r="I35" s="488"/>
      <c r="J35" s="482"/>
      <c r="K35" s="482"/>
      <c r="L35" s="78"/>
      <c r="M35" s="483"/>
      <c r="N35" s="78"/>
      <c r="O35" s="483"/>
      <c r="P35" s="72"/>
    </row>
    <row r="36" spans="1:16" s="446" customFormat="1" ht="18">
      <c r="A36" s="487"/>
      <c r="B36" s="79" t="s">
        <v>19</v>
      </c>
      <c r="C36" s="79"/>
      <c r="D36" s="89"/>
      <c r="E36" s="97" t="str">
        <f>IF(D14&lt;&gt;"",IF(+K16&gt;0.33334,1,0),"")</f>
        <v/>
      </c>
      <c r="F36" s="89" t="str">
        <f>IF(E36=1,"Tag","Tage")</f>
        <v>Tage</v>
      </c>
      <c r="G36" s="89" t="s">
        <v>78</v>
      </c>
      <c r="H36" s="407" t="str">
        <f>IF(K16="","0,00 €",IF(K16&gt;TIME(23,59,59),24,IF(K16&gt;TIME(8,0,0),12,IF(K16=TIME(0,0,0),"0,00 €","0,00 €"))))</f>
        <v>0,00 €</v>
      </c>
      <c r="I36" s="490" t="str">
        <f>IF(E36&lt;&gt;"",+E36*H36,"")</f>
        <v/>
      </c>
      <c r="J36" s="482"/>
      <c r="K36" s="482"/>
      <c r="L36" s="78"/>
      <c r="M36" s="483"/>
      <c r="N36" s="78"/>
      <c r="O36" s="483"/>
      <c r="P36" s="72"/>
    </row>
    <row r="37" spans="1:16" s="446" customFormat="1" ht="25.5">
      <c r="A37" s="491"/>
      <c r="B37" s="492"/>
      <c r="C37" s="492"/>
      <c r="D37" s="493"/>
      <c r="E37" s="494"/>
      <c r="F37" s="494"/>
      <c r="G37" s="495"/>
      <c r="H37" s="496"/>
      <c r="I37" s="497"/>
      <c r="J37" s="482"/>
      <c r="K37" s="538">
        <f>IF(D14&lt;&gt;"",+I36,0)</f>
        <v>0</v>
      </c>
      <c r="L37" s="98"/>
      <c r="M37" s="499"/>
      <c r="N37" s="98"/>
      <c r="O37" s="499"/>
      <c r="P37" s="72"/>
    </row>
    <row r="38" spans="1:16" s="446" customFormat="1" ht="18">
      <c r="A38" s="72"/>
      <c r="B38" s="97"/>
      <c r="C38" s="97"/>
      <c r="D38" s="83"/>
      <c r="E38" s="83"/>
      <c r="F38" s="83"/>
      <c r="G38" s="83"/>
      <c r="H38" s="103"/>
      <c r="I38" s="104"/>
      <c r="J38" s="502"/>
      <c r="K38" s="482"/>
      <c r="L38" s="78"/>
      <c r="M38" s="483"/>
      <c r="N38" s="78"/>
      <c r="O38" s="483"/>
      <c r="P38" s="72"/>
    </row>
    <row r="39" spans="1:16" s="446" customFormat="1" ht="15" customHeight="1">
      <c r="A39" s="503"/>
      <c r="B39" s="504"/>
      <c r="C39" s="504"/>
      <c r="D39" s="504"/>
      <c r="E39" s="504"/>
      <c r="F39" s="504"/>
      <c r="G39" s="504"/>
      <c r="H39" s="505"/>
      <c r="I39" s="506"/>
      <c r="J39" s="502"/>
      <c r="K39" s="482"/>
      <c r="L39" s="78"/>
      <c r="M39" s="483"/>
      <c r="N39" s="78"/>
      <c r="O39" s="483"/>
      <c r="P39" s="72"/>
    </row>
    <row r="40" spans="1:16" s="446" customFormat="1" ht="15" customHeight="1">
      <c r="A40" s="465"/>
      <c r="B40" s="97"/>
      <c r="C40" s="97"/>
      <c r="D40" s="97"/>
      <c r="E40" s="97"/>
      <c r="F40" s="97"/>
      <c r="G40" s="97"/>
      <c r="H40" s="104"/>
      <c r="I40" s="507"/>
      <c r="J40" s="502"/>
      <c r="K40" s="482"/>
      <c r="L40" s="78"/>
      <c r="M40" s="483"/>
      <c r="N40" s="78"/>
      <c r="O40" s="483"/>
      <c r="P40" s="72"/>
    </row>
    <row r="41" spans="1:16" s="446" customFormat="1" ht="25.5">
      <c r="A41" s="465"/>
      <c r="B41" s="508" t="s">
        <v>20</v>
      </c>
      <c r="C41" s="509"/>
      <c r="D41" s="97"/>
      <c r="E41" s="97"/>
      <c r="F41" s="97"/>
      <c r="G41" s="97"/>
      <c r="H41" s="104"/>
      <c r="I41" s="507"/>
      <c r="J41" s="502"/>
      <c r="K41" s="482"/>
      <c r="L41" s="78"/>
      <c r="M41" s="483"/>
      <c r="N41" s="78"/>
      <c r="O41" s="483"/>
      <c r="P41" s="72"/>
    </row>
    <row r="42" spans="1:16" s="446" customFormat="1" ht="18">
      <c r="A42" s="465"/>
      <c r="B42" s="504"/>
      <c r="C42" s="97"/>
      <c r="D42" s="97"/>
      <c r="E42" s="97"/>
      <c r="F42" s="97"/>
      <c r="G42" s="97"/>
      <c r="H42" s="104"/>
      <c r="I42" s="507"/>
      <c r="J42" s="502"/>
      <c r="K42" s="482"/>
      <c r="L42" s="78"/>
      <c r="M42" s="483"/>
      <c r="N42" s="78"/>
      <c r="O42" s="483"/>
      <c r="P42" s="72"/>
    </row>
    <row r="43" spans="1:16" s="446" customFormat="1" ht="18">
      <c r="A43" s="465"/>
      <c r="B43" s="79" t="s">
        <v>21</v>
      </c>
      <c r="C43" s="79"/>
      <c r="D43" s="97"/>
      <c r="E43" s="510"/>
      <c r="F43" s="97" t="s">
        <v>11</v>
      </c>
      <c r="G43" s="89" t="s">
        <v>78</v>
      </c>
      <c r="H43" s="511">
        <v>0.3</v>
      </c>
      <c r="I43" s="611">
        <f>+E43*H43</f>
        <v>0</v>
      </c>
      <c r="J43" s="512"/>
      <c r="K43" s="482"/>
      <c r="L43" s="78"/>
      <c r="M43" s="483"/>
      <c r="N43" s="78"/>
      <c r="O43" s="483"/>
      <c r="P43" s="72"/>
    </row>
    <row r="44" spans="1:16" s="446" customFormat="1" ht="18">
      <c r="A44" s="465"/>
      <c r="B44" s="97"/>
      <c r="C44" s="97"/>
      <c r="D44" s="97"/>
      <c r="E44" s="97"/>
      <c r="F44" s="97"/>
      <c r="G44" s="97"/>
      <c r="H44" s="104"/>
      <c r="I44" s="507"/>
      <c r="J44" s="482"/>
      <c r="K44" s="482"/>
      <c r="L44" s="78"/>
      <c r="M44" s="483"/>
      <c r="N44" s="78"/>
      <c r="O44" s="483"/>
      <c r="P44" s="72"/>
    </row>
    <row r="45" spans="1:16" s="446" customFormat="1" ht="18">
      <c r="A45" s="465"/>
      <c r="B45" s="79" t="s">
        <v>22</v>
      </c>
      <c r="C45" s="79"/>
      <c r="D45" s="78"/>
      <c r="E45" s="97"/>
      <c r="F45" s="78"/>
      <c r="G45" s="78"/>
      <c r="H45" s="88" t="s">
        <v>23</v>
      </c>
      <c r="I45" s="600"/>
      <c r="J45" s="482"/>
      <c r="K45" s="482"/>
      <c r="L45" s="78"/>
      <c r="M45" s="536"/>
      <c r="N45" s="78"/>
      <c r="O45" s="483"/>
      <c r="P45" s="72"/>
    </row>
    <row r="46" spans="1:16" s="446" customFormat="1" ht="18">
      <c r="A46" s="465"/>
      <c r="B46" s="97"/>
      <c r="C46" s="97"/>
      <c r="D46" s="78"/>
      <c r="E46" s="97"/>
      <c r="F46" s="78"/>
      <c r="G46" s="78"/>
      <c r="H46" s="97"/>
      <c r="I46" s="507" t="s">
        <v>5</v>
      </c>
      <c r="J46" s="482"/>
      <c r="K46" s="482"/>
      <c r="L46" s="78"/>
      <c r="M46" s="483"/>
      <c r="N46" s="78"/>
      <c r="O46" s="483"/>
      <c r="P46" s="72"/>
    </row>
    <row r="47" spans="1:16" s="446" customFormat="1" ht="18">
      <c r="A47" s="465"/>
      <c r="B47" s="79" t="s">
        <v>24</v>
      </c>
      <c r="C47" s="79"/>
      <c r="D47" s="78"/>
      <c r="E47" s="97"/>
      <c r="F47" s="78"/>
      <c r="G47" s="78"/>
      <c r="H47" s="88" t="s">
        <v>23</v>
      </c>
      <c r="I47" s="600"/>
      <c r="J47" s="482"/>
      <c r="K47" s="482"/>
      <c r="L47" s="78"/>
      <c r="M47" s="536"/>
      <c r="N47" s="78"/>
      <c r="O47" s="483"/>
      <c r="P47" s="72"/>
    </row>
    <row r="48" spans="1:16" s="446" customFormat="1" ht="18">
      <c r="A48" s="465"/>
      <c r="B48" s="97"/>
      <c r="C48" s="97"/>
      <c r="D48" s="78"/>
      <c r="E48" s="97"/>
      <c r="F48" s="78"/>
      <c r="G48" s="78"/>
      <c r="H48" s="97"/>
      <c r="I48" s="507"/>
      <c r="J48" s="482"/>
      <c r="K48" s="482"/>
      <c r="L48" s="78"/>
      <c r="M48" s="483"/>
      <c r="N48" s="78"/>
      <c r="O48" s="483"/>
      <c r="P48" s="72"/>
    </row>
    <row r="49" spans="1:16" s="446" customFormat="1" ht="18">
      <c r="A49" s="465"/>
      <c r="B49" s="79" t="s">
        <v>25</v>
      </c>
      <c r="C49" s="79"/>
      <c r="D49" s="78"/>
      <c r="E49" s="97"/>
      <c r="F49" s="78"/>
      <c r="G49" s="78"/>
      <c r="H49" s="88" t="s">
        <v>23</v>
      </c>
      <c r="I49" s="600"/>
      <c r="J49" s="482"/>
      <c r="K49" s="482"/>
      <c r="L49" s="78"/>
      <c r="M49" s="536"/>
      <c r="N49" s="78"/>
      <c r="O49" s="483"/>
      <c r="P49" s="72"/>
    </row>
    <row r="50" spans="1:16" s="446" customFormat="1" ht="18">
      <c r="A50" s="465"/>
      <c r="B50" s="97"/>
      <c r="C50" s="97"/>
      <c r="D50" s="78"/>
      <c r="E50" s="97"/>
      <c r="F50" s="78"/>
      <c r="G50" s="78"/>
      <c r="H50" s="97"/>
      <c r="I50" s="507"/>
      <c r="J50" s="482"/>
      <c r="K50" s="482"/>
      <c r="L50" s="78"/>
      <c r="M50" s="483"/>
      <c r="N50" s="78"/>
      <c r="O50" s="483"/>
      <c r="P50" s="72"/>
    </row>
    <row r="51" spans="1:16" s="446" customFormat="1" ht="18" customHeight="1">
      <c r="A51" s="465"/>
      <c r="B51" s="79" t="s">
        <v>12</v>
      </c>
      <c r="C51" s="79"/>
      <c r="D51" s="675"/>
      <c r="E51" s="676"/>
      <c r="F51" s="677"/>
      <c r="G51" s="78"/>
      <c r="H51" s="88" t="s">
        <v>23</v>
      </c>
      <c r="I51" s="600"/>
      <c r="J51" s="482"/>
      <c r="K51" s="498"/>
      <c r="L51" s="105"/>
      <c r="M51" s="536"/>
      <c r="N51" s="105"/>
      <c r="O51" s="513"/>
      <c r="P51" s="72"/>
    </row>
    <row r="52" spans="1:16" s="446" customFormat="1" ht="21.75" customHeight="1">
      <c r="A52" s="465"/>
      <c r="B52" s="79"/>
      <c r="C52" s="79"/>
      <c r="D52" s="97"/>
      <c r="E52" s="97"/>
      <c r="F52" s="97"/>
      <c r="G52" s="78"/>
      <c r="H52" s="88"/>
      <c r="I52" s="514"/>
      <c r="J52" s="482"/>
      <c r="K52" s="498">
        <f>+I43+I45+I47+I49+I51</f>
        <v>0</v>
      </c>
      <c r="L52" s="105"/>
      <c r="M52" s="513"/>
      <c r="N52" s="105"/>
      <c r="O52" s="513"/>
      <c r="P52" s="72"/>
    </row>
    <row r="53" spans="1:16" s="446" customFormat="1" ht="18">
      <c r="A53" s="500"/>
      <c r="B53" s="501"/>
      <c r="C53" s="501"/>
      <c r="D53" s="501"/>
      <c r="E53" s="501"/>
      <c r="F53" s="501"/>
      <c r="G53" s="501"/>
      <c r="H53" s="501"/>
      <c r="I53" s="515"/>
      <c r="J53" s="502"/>
      <c r="K53" s="482"/>
      <c r="L53" s="78"/>
      <c r="M53" s="483"/>
      <c r="N53" s="78"/>
      <c r="O53" s="483"/>
      <c r="P53" s="72"/>
    </row>
    <row r="54" spans="1:16" s="446" customFormat="1" ht="18">
      <c r="A54" s="503"/>
      <c r="B54" s="97"/>
      <c r="C54" s="97"/>
      <c r="D54" s="97"/>
      <c r="E54" s="97"/>
      <c r="F54" s="97"/>
      <c r="G54" s="97"/>
      <c r="H54" s="97"/>
      <c r="I54" s="104"/>
      <c r="J54" s="502"/>
      <c r="K54" s="482"/>
      <c r="L54" s="78"/>
      <c r="M54" s="483"/>
      <c r="N54" s="78"/>
      <c r="O54" s="483"/>
      <c r="P54" s="72"/>
    </row>
    <row r="55" spans="1:16" s="446" customFormat="1" ht="24.75" customHeight="1">
      <c r="A55" s="123"/>
      <c r="B55" s="683" t="s">
        <v>187</v>
      </c>
      <c r="C55" s="684"/>
      <c r="D55" s="684"/>
      <c r="E55" s="684"/>
      <c r="F55" s="684"/>
      <c r="G55" s="684"/>
      <c r="H55" s="684"/>
      <c r="I55" s="685"/>
      <c r="J55" s="502"/>
      <c r="K55" s="482"/>
      <c r="L55" s="78"/>
      <c r="M55" s="483"/>
      <c r="N55" s="78"/>
      <c r="O55" s="483"/>
      <c r="P55" s="72"/>
    </row>
    <row r="56" spans="1:16" s="446" customFormat="1" ht="25.5">
      <c r="A56" s="123"/>
      <c r="B56" s="190"/>
      <c r="C56" s="137"/>
      <c r="D56" s="159"/>
      <c r="E56" s="37"/>
      <c r="F56" s="99"/>
      <c r="G56" s="160"/>
      <c r="H56" s="160"/>
      <c r="I56" s="104"/>
      <c r="J56" s="502"/>
      <c r="K56" s="482"/>
      <c r="L56" s="78"/>
      <c r="M56" s="483"/>
      <c r="N56" s="78"/>
      <c r="O56" s="483"/>
      <c r="P56" s="72"/>
    </row>
    <row r="57" spans="1:19" s="446" customFormat="1" ht="25.5">
      <c r="A57" s="123"/>
      <c r="B57" s="191"/>
      <c r="C57" s="137"/>
      <c r="D57" s="159"/>
      <c r="E57" s="37"/>
      <c r="F57" s="99"/>
      <c r="G57" s="681" t="s">
        <v>115</v>
      </c>
      <c r="H57" s="682"/>
      <c r="I57" s="567" t="s">
        <v>116</v>
      </c>
      <c r="J57" s="502"/>
      <c r="K57" s="482"/>
      <c r="L57" s="78"/>
      <c r="M57" s="483"/>
      <c r="N57" s="78"/>
      <c r="O57" s="483"/>
      <c r="P57" s="72"/>
      <c r="S57" s="446" t="s">
        <v>115</v>
      </c>
    </row>
    <row r="58" spans="1:21" s="446" customFormat="1" ht="18">
      <c r="A58" s="123"/>
      <c r="B58" s="124" t="s">
        <v>114</v>
      </c>
      <c r="C58" s="137"/>
      <c r="D58" s="430">
        <v>0.2</v>
      </c>
      <c r="E58" s="37"/>
      <c r="F58" s="575"/>
      <c r="G58" s="574"/>
      <c r="H58" s="626">
        <f>IF(Q58=TRUE,4.8,0)</f>
        <v>0</v>
      </c>
      <c r="I58" s="600"/>
      <c r="J58" s="502"/>
      <c r="K58" s="482"/>
      <c r="L58" s="78"/>
      <c r="M58" s="483"/>
      <c r="N58" s="78"/>
      <c r="O58" s="483"/>
      <c r="P58" s="72"/>
      <c r="Q58" s="598" t="b">
        <v>0</v>
      </c>
      <c r="R58" s="582"/>
      <c r="S58" s="582">
        <f>MAX(H58-I58,MIN(0))</f>
        <v>0</v>
      </c>
      <c r="T58" s="583"/>
      <c r="U58" s="581"/>
    </row>
    <row r="59" spans="1:21" s="446" customFormat="1" ht="18">
      <c r="A59" s="123"/>
      <c r="B59" s="124" t="s">
        <v>65</v>
      </c>
      <c r="C59" s="137"/>
      <c r="D59" s="430">
        <v>0.4</v>
      </c>
      <c r="E59" s="37"/>
      <c r="F59" s="575"/>
      <c r="G59" s="97"/>
      <c r="H59" s="401">
        <f>IF(Q59=TRUE,9.6,0)</f>
        <v>0</v>
      </c>
      <c r="I59" s="601"/>
      <c r="J59" s="502"/>
      <c r="K59" s="482"/>
      <c r="L59" s="78"/>
      <c r="M59" s="483"/>
      <c r="N59" s="78"/>
      <c r="O59" s="483"/>
      <c r="P59" s="72"/>
      <c r="Q59" s="598" t="b">
        <v>0</v>
      </c>
      <c r="R59" s="582"/>
      <c r="S59" s="582">
        <f>MAX(H59-I59,MIN(0))</f>
        <v>0</v>
      </c>
      <c r="T59" s="583"/>
      <c r="U59" s="581"/>
    </row>
    <row r="60" spans="1:21" s="446" customFormat="1" ht="18">
      <c r="A60" s="123"/>
      <c r="B60" s="185" t="s">
        <v>66</v>
      </c>
      <c r="C60" s="137"/>
      <c r="D60" s="431">
        <v>0.4</v>
      </c>
      <c r="E60" s="163"/>
      <c r="F60" s="575"/>
      <c r="G60" s="576"/>
      <c r="H60" s="627" t="str">
        <f>IF(Q60=TRUE,9.6,"0,00 €")</f>
        <v>0,00 €</v>
      </c>
      <c r="I60" s="602"/>
      <c r="J60" s="502"/>
      <c r="K60" s="482"/>
      <c r="L60" s="78"/>
      <c r="M60" s="483"/>
      <c r="N60" s="78"/>
      <c r="O60" s="483"/>
      <c r="P60" s="72"/>
      <c r="Q60" s="598" t="b">
        <v>0</v>
      </c>
      <c r="R60" s="582"/>
      <c r="S60" s="582">
        <f>MAX(H60-I60,MIN(0))</f>
        <v>0</v>
      </c>
      <c r="T60" s="583"/>
      <c r="U60" s="581"/>
    </row>
    <row r="61" spans="1:21" s="446" customFormat="1" ht="18">
      <c r="A61" s="123"/>
      <c r="B61" s="185"/>
      <c r="C61" s="137"/>
      <c r="D61" s="431"/>
      <c r="E61" s="163"/>
      <c r="F61" s="99"/>
      <c r="G61" s="97"/>
      <c r="H61" s="160"/>
      <c r="I61" s="128" t="s">
        <v>115</v>
      </c>
      <c r="J61" s="502"/>
      <c r="K61" s="498">
        <f>MIN(T62,MAX(K37))</f>
        <v>0</v>
      </c>
      <c r="L61" s="78"/>
      <c r="M61" s="483"/>
      <c r="N61" s="78"/>
      <c r="O61" s="483"/>
      <c r="P61" s="72"/>
      <c r="Q61" s="581"/>
      <c r="R61" s="582"/>
      <c r="S61" s="582"/>
      <c r="T61" s="583"/>
      <c r="U61" s="581"/>
    </row>
    <row r="62" spans="1:21" s="446" customFormat="1" ht="18">
      <c r="A62" s="465"/>
      <c r="B62" s="79"/>
      <c r="C62" s="97"/>
      <c r="D62" s="97"/>
      <c r="E62" s="97"/>
      <c r="F62" s="97"/>
      <c r="G62" s="573"/>
      <c r="H62" s="589"/>
      <c r="I62" s="104"/>
      <c r="J62" s="502"/>
      <c r="K62" s="538"/>
      <c r="L62" s="78"/>
      <c r="M62" s="483"/>
      <c r="N62" s="78"/>
      <c r="O62" s="483"/>
      <c r="P62" s="72"/>
      <c r="Q62" s="584"/>
      <c r="R62" s="584"/>
      <c r="S62" s="582">
        <f>SUM(S58:S60)</f>
        <v>0</v>
      </c>
      <c r="T62" s="582">
        <f>MIN(S62,MAX(H36))</f>
        <v>0</v>
      </c>
      <c r="U62" s="585"/>
    </row>
    <row r="63" spans="1:21" s="446" customFormat="1" ht="18">
      <c r="A63" s="500"/>
      <c r="B63" s="501"/>
      <c r="C63" s="501"/>
      <c r="D63" s="501"/>
      <c r="E63" s="501"/>
      <c r="F63" s="501"/>
      <c r="G63" s="501"/>
      <c r="H63" s="501"/>
      <c r="I63" s="516"/>
      <c r="J63" s="502"/>
      <c r="K63" s="599"/>
      <c r="L63" s="78"/>
      <c r="M63" s="483"/>
      <c r="N63" s="78"/>
      <c r="O63" s="483"/>
      <c r="P63" s="72"/>
      <c r="Q63" s="584"/>
      <c r="R63" s="584"/>
      <c r="S63" s="584"/>
      <c r="T63" s="584"/>
      <c r="U63" s="584"/>
    </row>
    <row r="64" spans="1:21" s="446" customFormat="1" ht="15" customHeight="1">
      <c r="A64" s="466"/>
      <c r="B64" s="97"/>
      <c r="C64" s="97"/>
      <c r="D64" s="97"/>
      <c r="E64" s="97"/>
      <c r="F64" s="97"/>
      <c r="G64" s="97"/>
      <c r="H64" s="97"/>
      <c r="I64" s="506"/>
      <c r="J64" s="502"/>
      <c r="K64" s="482"/>
      <c r="L64" s="78"/>
      <c r="M64" s="483"/>
      <c r="N64" s="78"/>
      <c r="O64" s="483"/>
      <c r="P64" s="72"/>
      <c r="Q64" s="584"/>
      <c r="R64" s="586"/>
      <c r="S64" s="587"/>
      <c r="T64" s="584"/>
      <c r="U64" s="584"/>
    </row>
    <row r="65" spans="1:21" s="446" customFormat="1" ht="15" customHeight="1">
      <c r="A65" s="466"/>
      <c r="B65" s="501"/>
      <c r="C65" s="97"/>
      <c r="D65" s="97"/>
      <c r="E65" s="97"/>
      <c r="F65" s="97"/>
      <c r="G65" s="97"/>
      <c r="H65" s="97"/>
      <c r="I65" s="507"/>
      <c r="J65" s="502"/>
      <c r="K65" s="482"/>
      <c r="L65" s="78"/>
      <c r="M65" s="483"/>
      <c r="N65" s="78"/>
      <c r="O65" s="483"/>
      <c r="P65" s="72"/>
      <c r="Q65" s="584"/>
      <c r="R65" s="584"/>
      <c r="S65" s="584"/>
      <c r="T65" s="584"/>
      <c r="U65" s="584"/>
    </row>
    <row r="66" spans="1:21" s="446" customFormat="1" ht="25.5">
      <c r="A66" s="466"/>
      <c r="B66" s="489" t="s">
        <v>26</v>
      </c>
      <c r="C66" s="509"/>
      <c r="D66" s="97"/>
      <c r="E66" s="97"/>
      <c r="F66" s="97"/>
      <c r="G66" s="97"/>
      <c r="H66" s="97"/>
      <c r="I66" s="507"/>
      <c r="J66" s="502"/>
      <c r="K66" s="482"/>
      <c r="L66" s="78"/>
      <c r="M66" s="483"/>
      <c r="N66" s="78"/>
      <c r="O66" s="483"/>
      <c r="P66" s="72"/>
      <c r="Q66" s="584"/>
      <c r="R66" s="584"/>
      <c r="S66" s="584"/>
      <c r="T66" s="584"/>
      <c r="U66" s="584"/>
    </row>
    <row r="67" spans="1:21" s="446" customFormat="1" ht="18">
      <c r="A67" s="466"/>
      <c r="B67" s="78"/>
      <c r="C67" s="78"/>
      <c r="D67" s="78"/>
      <c r="E67" s="72"/>
      <c r="F67" s="72"/>
      <c r="G67" s="97"/>
      <c r="H67" s="97"/>
      <c r="I67" s="507"/>
      <c r="J67" s="502"/>
      <c r="K67" s="482"/>
      <c r="L67" s="78"/>
      <c r="M67" s="483"/>
      <c r="N67" s="78"/>
      <c r="O67" s="483"/>
      <c r="P67" s="72"/>
      <c r="Q67" s="584"/>
      <c r="R67" s="588"/>
      <c r="S67" s="587"/>
      <c r="T67" s="584"/>
      <c r="U67" s="584"/>
    </row>
    <row r="68" spans="1:16" s="446" customFormat="1" ht="21.75" customHeight="1">
      <c r="A68" s="466"/>
      <c r="B68" s="675"/>
      <c r="C68" s="676"/>
      <c r="D68" s="676"/>
      <c r="E68" s="676"/>
      <c r="F68" s="677"/>
      <c r="G68" s="72"/>
      <c r="H68" s="88" t="s">
        <v>23</v>
      </c>
      <c r="I68" s="600"/>
      <c r="J68" s="482"/>
      <c r="K68" s="482"/>
      <c r="L68" s="78"/>
      <c r="M68" s="536"/>
      <c r="N68" s="78"/>
      <c r="O68" s="483"/>
      <c r="P68" s="72"/>
    </row>
    <row r="69" spans="1:16" s="446" customFormat="1" ht="18">
      <c r="A69" s="466"/>
      <c r="B69" s="78"/>
      <c r="C69" s="78"/>
      <c r="D69" s="72"/>
      <c r="E69" s="97" t="s">
        <v>5</v>
      </c>
      <c r="F69" s="72"/>
      <c r="G69" s="72"/>
      <c r="H69" s="97"/>
      <c r="I69" s="507"/>
      <c r="J69" s="482"/>
      <c r="K69" s="482"/>
      <c r="L69" s="78"/>
      <c r="M69" s="483"/>
      <c r="N69" s="78"/>
      <c r="O69" s="483"/>
      <c r="P69" s="72"/>
    </row>
    <row r="70" spans="1:16" s="446" customFormat="1" ht="22.5" customHeight="1">
      <c r="A70" s="466"/>
      <c r="B70" s="675"/>
      <c r="C70" s="676"/>
      <c r="D70" s="676"/>
      <c r="E70" s="676"/>
      <c r="F70" s="677"/>
      <c r="G70" s="72"/>
      <c r="H70" s="88" t="s">
        <v>23</v>
      </c>
      <c r="I70" s="600"/>
      <c r="J70" s="482"/>
      <c r="K70" s="482"/>
      <c r="L70" s="78"/>
      <c r="M70" s="536"/>
      <c r="N70" s="78"/>
      <c r="O70" s="483"/>
      <c r="P70" s="72"/>
    </row>
    <row r="71" spans="1:16" s="446" customFormat="1" ht="18">
      <c r="A71" s="466"/>
      <c r="B71" s="97"/>
      <c r="C71" s="97"/>
      <c r="D71" s="72" t="s">
        <v>5</v>
      </c>
      <c r="E71" s="97"/>
      <c r="F71" s="97"/>
      <c r="G71" s="72"/>
      <c r="H71" s="97"/>
      <c r="I71" s="507"/>
      <c r="J71" s="482"/>
      <c r="K71" s="482"/>
      <c r="L71" s="78"/>
      <c r="M71" s="483"/>
      <c r="N71" s="78"/>
      <c r="O71" s="483"/>
      <c r="P71" s="72"/>
    </row>
    <row r="72" spans="1:16" s="446" customFormat="1" ht="21" customHeight="1">
      <c r="A72" s="466"/>
      <c r="B72" s="675"/>
      <c r="C72" s="676"/>
      <c r="D72" s="676"/>
      <c r="E72" s="676"/>
      <c r="F72" s="677"/>
      <c r="G72" s="72"/>
      <c r="H72" s="88" t="s">
        <v>23</v>
      </c>
      <c r="I72" s="600"/>
      <c r="J72" s="482"/>
      <c r="K72" s="498"/>
      <c r="L72" s="105"/>
      <c r="M72" s="536"/>
      <c r="N72" s="105"/>
      <c r="O72" s="513"/>
      <c r="P72" s="72"/>
    </row>
    <row r="73" spans="1:16" s="446" customFormat="1" ht="19.5" customHeight="1">
      <c r="A73" s="466"/>
      <c r="B73" s="97"/>
      <c r="C73" s="97"/>
      <c r="D73" s="97"/>
      <c r="E73" s="97"/>
      <c r="F73" s="97"/>
      <c r="G73" s="72"/>
      <c r="H73" s="88"/>
      <c r="I73" s="514"/>
      <c r="J73" s="482"/>
      <c r="K73" s="498">
        <f>+I68+I70+I72</f>
        <v>0</v>
      </c>
      <c r="L73" s="105"/>
      <c r="M73" s="513"/>
      <c r="N73" s="105"/>
      <c r="O73" s="513"/>
      <c r="P73" s="72"/>
    </row>
    <row r="74" spans="1:16" s="446" customFormat="1" ht="15" customHeight="1">
      <c r="A74" s="469"/>
      <c r="B74" s="501"/>
      <c r="C74" s="501"/>
      <c r="D74" s="501"/>
      <c r="E74" s="501"/>
      <c r="F74" s="501"/>
      <c r="G74" s="501"/>
      <c r="H74" s="501"/>
      <c r="I74" s="517"/>
      <c r="J74" s="502"/>
      <c r="K74" s="482"/>
      <c r="L74" s="78"/>
      <c r="M74" s="483"/>
      <c r="N74" s="78"/>
      <c r="O74" s="483"/>
      <c r="P74" s="72"/>
    </row>
    <row r="75" spans="1:16" s="446" customFormat="1" ht="15" customHeight="1">
      <c r="A75" s="78"/>
      <c r="B75" s="97"/>
      <c r="C75" s="97"/>
      <c r="D75" s="97"/>
      <c r="E75" s="97"/>
      <c r="F75" s="97"/>
      <c r="G75" s="97"/>
      <c r="H75" s="97"/>
      <c r="I75" s="97"/>
      <c r="J75" s="502"/>
      <c r="K75" s="482"/>
      <c r="L75" s="78"/>
      <c r="M75" s="483"/>
      <c r="N75" s="78"/>
      <c r="O75" s="483"/>
      <c r="P75" s="72"/>
    </row>
    <row r="76" spans="1:16" s="446" customFormat="1" ht="18">
      <c r="A76" s="78"/>
      <c r="B76" s="79" t="s">
        <v>190</v>
      </c>
      <c r="C76" s="97"/>
      <c r="D76" s="97"/>
      <c r="E76" s="97"/>
      <c r="F76" s="97"/>
      <c r="G76" s="97"/>
      <c r="H76" s="97"/>
      <c r="I76" s="97"/>
      <c r="J76" s="502"/>
      <c r="K76" s="482"/>
      <c r="L76" s="78"/>
      <c r="M76" s="483"/>
      <c r="N76" s="78"/>
      <c r="O76" s="483"/>
      <c r="P76" s="72"/>
    </row>
    <row r="77" spans="1:16" s="446" customFormat="1" ht="18">
      <c r="A77" s="123"/>
      <c r="B77" s="37"/>
      <c r="C77" s="37"/>
      <c r="D77" s="37"/>
      <c r="E77" s="37"/>
      <c r="F77" s="37"/>
      <c r="G77" s="37"/>
      <c r="H77" s="161"/>
      <c r="I77" s="97"/>
      <c r="J77" s="502"/>
      <c r="K77" s="482"/>
      <c r="L77" s="78"/>
      <c r="M77" s="483"/>
      <c r="N77" s="78"/>
      <c r="O77" s="483"/>
      <c r="P77" s="72"/>
    </row>
    <row r="78" spans="1:17" s="446" customFormat="1" ht="25.5" customHeight="1">
      <c r="A78" s="123"/>
      <c r="B78" s="678" t="s">
        <v>110</v>
      </c>
      <c r="C78" s="679"/>
      <c r="D78" s="679"/>
      <c r="E78" s="679"/>
      <c r="F78" s="679"/>
      <c r="G78" s="679"/>
      <c r="H78" s="680"/>
      <c r="I78" s="97"/>
      <c r="J78" s="502"/>
      <c r="K78" s="482"/>
      <c r="L78" s="78"/>
      <c r="M78" s="483"/>
      <c r="N78" s="78"/>
      <c r="O78" s="483"/>
      <c r="P78" s="72"/>
      <c r="Q78" s="547" t="b">
        <v>0</v>
      </c>
    </row>
    <row r="79" spans="1:16" s="446" customFormat="1" ht="18">
      <c r="A79" s="123"/>
      <c r="B79" s="122"/>
      <c r="C79" s="122"/>
      <c r="D79" s="122"/>
      <c r="E79" s="122"/>
      <c r="F79" s="37"/>
      <c r="G79" s="37"/>
      <c r="H79" s="161"/>
      <c r="I79" s="97"/>
      <c r="J79" s="502"/>
      <c r="K79" s="482"/>
      <c r="L79" s="78"/>
      <c r="M79" s="483"/>
      <c r="N79" s="78"/>
      <c r="O79" s="483"/>
      <c r="P79" s="72"/>
    </row>
    <row r="80" spans="1:17" s="446" customFormat="1" ht="18">
      <c r="A80" s="123"/>
      <c r="B80" s="124" t="s">
        <v>109</v>
      </c>
      <c r="C80" s="110"/>
      <c r="D80" s="539"/>
      <c r="E80" s="37"/>
      <c r="F80" s="99"/>
      <c r="G80" s="100"/>
      <c r="H80" s="540" t="str">
        <f>IF(Q80=TRUE,1.63,"")</f>
        <v/>
      </c>
      <c r="I80" s="97"/>
      <c r="J80" s="502"/>
      <c r="K80" s="482"/>
      <c r="L80" s="78"/>
      <c r="M80" s="483"/>
      <c r="N80" s="78"/>
      <c r="O80" s="483"/>
      <c r="P80" s="72"/>
      <c r="Q80" s="547" t="b">
        <v>0</v>
      </c>
    </row>
    <row r="81" spans="1:17" s="446" customFormat="1" ht="18">
      <c r="A81" s="123"/>
      <c r="B81" s="124" t="s">
        <v>65</v>
      </c>
      <c r="C81" s="110"/>
      <c r="D81" s="539"/>
      <c r="E81" s="37"/>
      <c r="F81" s="99"/>
      <c r="G81" s="100"/>
      <c r="H81" s="540" t="str">
        <f>IF(Q81=TRUE,3,"")</f>
        <v/>
      </c>
      <c r="I81" s="97"/>
      <c r="J81" s="502"/>
      <c r="K81" s="482"/>
      <c r="L81" s="78"/>
      <c r="M81" s="483"/>
      <c r="N81" s="78"/>
      <c r="O81" s="483"/>
      <c r="P81" s="72"/>
      <c r="Q81" s="547" t="b">
        <v>0</v>
      </c>
    </row>
    <row r="82" spans="1:17" s="446" customFormat="1" ht="18">
      <c r="A82" s="123"/>
      <c r="B82" s="185" t="s">
        <v>66</v>
      </c>
      <c r="C82" s="110"/>
      <c r="D82" s="539"/>
      <c r="E82" s="163"/>
      <c r="F82" s="99"/>
      <c r="G82" s="184"/>
      <c r="H82" s="543" t="str">
        <f>IF(Q82=TRUE,3,"")</f>
        <v/>
      </c>
      <c r="I82" s="97"/>
      <c r="J82" s="502"/>
      <c r="K82" s="482"/>
      <c r="L82" s="78"/>
      <c r="M82" s="483"/>
      <c r="N82" s="78"/>
      <c r="O82" s="483"/>
      <c r="P82" s="72"/>
      <c r="Q82" s="547" t="b">
        <v>0</v>
      </c>
    </row>
    <row r="83" spans="1:16" s="446" customFormat="1" ht="4.5" customHeight="1">
      <c r="A83" s="123"/>
      <c r="B83" s="185"/>
      <c r="C83" s="431"/>
      <c r="D83" s="162"/>
      <c r="E83" s="162"/>
      <c r="F83" s="162"/>
      <c r="G83" s="184"/>
      <c r="H83" s="544"/>
      <c r="I83" s="524"/>
      <c r="J83" s="502"/>
      <c r="K83" s="482"/>
      <c r="L83" s="78"/>
      <c r="M83" s="483"/>
      <c r="N83" s="78"/>
      <c r="O83" s="483"/>
      <c r="P83" s="72"/>
    </row>
    <row r="84" spans="1:16" s="446" customFormat="1" ht="5.25" customHeight="1">
      <c r="A84" s="123"/>
      <c r="B84" s="185"/>
      <c r="C84" s="431"/>
      <c r="D84" s="193"/>
      <c r="E84" s="163"/>
      <c r="F84" s="162"/>
      <c r="G84" s="541"/>
      <c r="H84" s="545"/>
      <c r="I84" s="524"/>
      <c r="J84" s="502"/>
      <c r="K84" s="482"/>
      <c r="L84" s="78"/>
      <c r="M84" s="483"/>
      <c r="N84" s="78"/>
      <c r="O84" s="483"/>
      <c r="P84" s="72"/>
    </row>
    <row r="85" spans="1:16" s="446" customFormat="1" ht="18">
      <c r="A85" s="123"/>
      <c r="B85" s="124" t="s">
        <v>67</v>
      </c>
      <c r="C85" s="122" t="s">
        <v>5</v>
      </c>
      <c r="D85" s="37"/>
      <c r="E85" s="37"/>
      <c r="F85" s="122"/>
      <c r="G85" s="192"/>
      <c r="H85" s="404">
        <f>SUM(H80:H82)</f>
        <v>0</v>
      </c>
      <c r="I85" s="97"/>
      <c r="J85" s="502"/>
      <c r="K85" s="498" t="str">
        <f>IF(Q78=TRUE,-H85,"")</f>
        <v/>
      </c>
      <c r="L85" s="78"/>
      <c r="M85" s="483"/>
      <c r="N85" s="78"/>
      <c r="O85" s="483"/>
      <c r="P85" s="72"/>
    </row>
    <row r="86" spans="1:16" s="446" customFormat="1" ht="4.5" customHeight="1">
      <c r="A86" s="123"/>
      <c r="B86" s="674" t="s">
        <v>5</v>
      </c>
      <c r="C86" s="674"/>
      <c r="D86" s="674"/>
      <c r="E86" s="674"/>
      <c r="F86" s="122"/>
      <c r="G86" s="542"/>
      <c r="H86" s="615"/>
      <c r="I86" s="97"/>
      <c r="J86" s="502"/>
      <c r="K86" s="482"/>
      <c r="L86" s="78"/>
      <c r="M86" s="483"/>
      <c r="N86" s="78"/>
      <c r="O86" s="483"/>
      <c r="P86" s="72"/>
    </row>
    <row r="87" spans="1:16" s="446" customFormat="1" ht="4.5" customHeight="1">
      <c r="A87" s="123"/>
      <c r="B87" s="616"/>
      <c r="C87" s="616"/>
      <c r="D87" s="616"/>
      <c r="E87" s="616"/>
      <c r="F87" s="122"/>
      <c r="G87" s="137"/>
      <c r="H87" s="181"/>
      <c r="I87" s="97"/>
      <c r="J87" s="502"/>
      <c r="K87" s="482"/>
      <c r="L87" s="78"/>
      <c r="M87" s="483"/>
      <c r="N87" s="78"/>
      <c r="O87" s="483"/>
      <c r="P87" s="72"/>
    </row>
    <row r="88" spans="1:16" s="446" customFormat="1" ht="18.75" thickBot="1">
      <c r="A88" s="629"/>
      <c r="B88" s="518"/>
      <c r="C88" s="518"/>
      <c r="D88" s="518"/>
      <c r="E88" s="518"/>
      <c r="F88" s="518"/>
      <c r="G88" s="518"/>
      <c r="H88" s="518"/>
      <c r="I88" s="518"/>
      <c r="J88" s="519"/>
      <c r="K88" s="482"/>
      <c r="L88" s="78"/>
      <c r="M88" s="483"/>
      <c r="N88" s="78"/>
      <c r="O88" s="483"/>
      <c r="P88" s="72"/>
    </row>
    <row r="89" spans="1:16" s="446" customFormat="1" ht="18">
      <c r="A89" s="520"/>
      <c r="B89" s="97"/>
      <c r="C89" s="97"/>
      <c r="D89" s="521"/>
      <c r="E89" s="97"/>
      <c r="F89" s="97"/>
      <c r="G89" s="97"/>
      <c r="H89" s="97"/>
      <c r="I89" s="97"/>
      <c r="J89" s="97"/>
      <c r="K89" s="591"/>
      <c r="L89" s="78"/>
      <c r="M89" s="483"/>
      <c r="N89" s="78"/>
      <c r="O89" s="483"/>
      <c r="P89" s="72"/>
    </row>
    <row r="90" spans="1:16" s="446" customFormat="1" ht="25.5">
      <c r="A90" s="522"/>
      <c r="B90" s="523" t="s">
        <v>82</v>
      </c>
      <c r="C90" s="524"/>
      <c r="D90" s="97"/>
      <c r="E90" s="97"/>
      <c r="F90" s="97"/>
      <c r="G90" s="97"/>
      <c r="H90" s="97"/>
      <c r="I90" s="82" t="s">
        <v>86</v>
      </c>
      <c r="J90" s="97"/>
      <c r="K90" s="498">
        <f>IF(Q78=TRUE,K37+K52-K61+K73+K85,K37+K52-K61+K73)</f>
        <v>0</v>
      </c>
      <c r="L90" s="106"/>
      <c r="M90" s="537">
        <f>SUM(M32:M88)</f>
        <v>0</v>
      </c>
      <c r="N90" s="106"/>
      <c r="O90" s="525"/>
      <c r="P90" s="72"/>
    </row>
    <row r="91" spans="1:16" s="446" customFormat="1" ht="18.75" thickBot="1">
      <c r="A91" s="526"/>
      <c r="B91" s="518"/>
      <c r="C91" s="518"/>
      <c r="D91" s="518"/>
      <c r="E91" s="518"/>
      <c r="F91" s="518"/>
      <c r="G91" s="518"/>
      <c r="H91" s="518"/>
      <c r="I91" s="518"/>
      <c r="J91" s="518"/>
      <c r="K91" s="527"/>
      <c r="L91" s="78"/>
      <c r="M91" s="528"/>
      <c r="N91" s="78"/>
      <c r="O91" s="528"/>
      <c r="P91" s="72"/>
    </row>
    <row r="92" spans="1:16" s="446" customFormat="1" ht="18">
      <c r="A92" s="78"/>
      <c r="B92" s="97"/>
      <c r="C92" s="97"/>
      <c r="D92" s="97"/>
      <c r="E92" s="97"/>
      <c r="F92" s="97"/>
      <c r="G92" s="97"/>
      <c r="H92" s="97"/>
      <c r="I92" s="97"/>
      <c r="J92" s="97"/>
      <c r="K92" s="78"/>
      <c r="L92" s="78"/>
      <c r="M92" s="78"/>
      <c r="N92" s="78"/>
      <c r="O92" s="78"/>
      <c r="P92" s="72"/>
    </row>
    <row r="93" spans="1:16" s="446" customFormat="1" ht="18">
      <c r="A93" s="83"/>
      <c r="B93" s="97"/>
      <c r="C93" s="97"/>
      <c r="D93" s="83"/>
      <c r="E93" s="83"/>
      <c r="F93" s="83"/>
      <c r="G93" s="83"/>
      <c r="H93" s="83"/>
      <c r="I93" s="97"/>
      <c r="J93" s="83"/>
      <c r="K93" s="83"/>
      <c r="L93" s="83"/>
      <c r="M93" s="83"/>
      <c r="N93" s="83"/>
      <c r="O93" s="83"/>
      <c r="P93" s="72"/>
    </row>
    <row r="94" spans="1:16" s="446" customFormat="1" ht="19.5">
      <c r="A94" s="72"/>
      <c r="B94" s="107"/>
      <c r="C94" s="107"/>
      <c r="D94" s="108"/>
      <c r="E94" s="72"/>
      <c r="F94" s="72"/>
      <c r="G94" s="72"/>
      <c r="H94" s="72"/>
      <c r="I94" s="78"/>
      <c r="J94" s="72"/>
      <c r="K94" s="72"/>
      <c r="L94" s="72"/>
      <c r="M94" s="72"/>
      <c r="N94" s="72"/>
      <c r="O94" s="72"/>
      <c r="P94" s="72"/>
    </row>
    <row r="95" spans="1:16" s="446" customFormat="1" ht="19.5">
      <c r="A95" s="72"/>
      <c r="B95" s="109"/>
      <c r="C95" s="109"/>
      <c r="D95" s="108"/>
      <c r="E95" s="72"/>
      <c r="F95" s="72"/>
      <c r="G95" s="72"/>
      <c r="H95" s="72"/>
      <c r="I95" s="78"/>
      <c r="J95" s="72"/>
      <c r="K95" s="72"/>
      <c r="L95" s="72"/>
      <c r="M95" s="72"/>
      <c r="N95" s="72"/>
      <c r="O95" s="72"/>
      <c r="P95" s="72"/>
    </row>
    <row r="96" spans="1:16" s="446" customFormat="1" ht="5.1" customHeight="1">
      <c r="A96" s="72"/>
      <c r="B96" s="109"/>
      <c r="C96" s="109"/>
      <c r="D96" s="108"/>
      <c r="E96" s="72"/>
      <c r="F96" s="72"/>
      <c r="G96" s="72"/>
      <c r="H96" s="72"/>
      <c r="I96" s="78"/>
      <c r="J96" s="72"/>
      <c r="K96" s="72"/>
      <c r="L96" s="72"/>
      <c r="M96" s="72"/>
      <c r="N96" s="72"/>
      <c r="O96" s="72"/>
      <c r="P96" s="72"/>
    </row>
    <row r="97" spans="1:16" s="446" customFormat="1" ht="19.5">
      <c r="A97" s="72"/>
      <c r="B97" s="109"/>
      <c r="C97" s="109"/>
      <c r="D97" s="108"/>
      <c r="E97" s="72"/>
      <c r="F97" s="72"/>
      <c r="G97" s="72"/>
      <c r="H97" s="72"/>
      <c r="I97" s="78"/>
      <c r="J97" s="72"/>
      <c r="K97" s="72"/>
      <c r="L97" s="72"/>
      <c r="M97" s="72"/>
      <c r="N97" s="72"/>
      <c r="O97" s="72"/>
      <c r="P97" s="72"/>
    </row>
    <row r="98" spans="1:16" s="446" customFormat="1" ht="5.1" customHeight="1">
      <c r="A98" s="72"/>
      <c r="B98" s="109"/>
      <c r="C98" s="109"/>
      <c r="D98" s="108"/>
      <c r="E98" s="72"/>
      <c r="F98" s="72"/>
      <c r="G98" s="72"/>
      <c r="H98" s="72"/>
      <c r="I98" s="78"/>
      <c r="J98" s="72"/>
      <c r="K98" s="72"/>
      <c r="L98" s="72"/>
      <c r="M98" s="72"/>
      <c r="N98" s="72"/>
      <c r="O98" s="72"/>
      <c r="P98" s="72"/>
    </row>
    <row r="99" spans="1:16" s="446" customFormat="1" ht="12.75">
      <c r="A99" s="72"/>
      <c r="B99" s="78"/>
      <c r="C99" s="78"/>
      <c r="D99" s="72"/>
      <c r="E99" s="72"/>
      <c r="F99" s="72"/>
      <c r="G99" s="72"/>
      <c r="H99" s="72"/>
      <c r="I99" s="78"/>
      <c r="J99" s="72"/>
      <c r="K99" s="72"/>
      <c r="L99" s="72"/>
      <c r="M99" s="72"/>
      <c r="N99" s="72"/>
      <c r="O99" s="72"/>
      <c r="P99" s="72"/>
    </row>
    <row r="100" spans="1:16" s="446" customFormat="1" ht="12.75">
      <c r="A100" s="78"/>
      <c r="B100" s="78"/>
      <c r="C100" s="78"/>
      <c r="D100" s="447"/>
      <c r="E100" s="78"/>
      <c r="F100" s="78"/>
      <c r="G100" s="78"/>
      <c r="H100" s="78"/>
      <c r="I100" s="78"/>
      <c r="J100" s="78"/>
      <c r="K100" s="78"/>
      <c r="L100" s="78"/>
      <c r="M100" s="78"/>
      <c r="N100" s="78"/>
      <c r="O100" s="78"/>
      <c r="P100" s="78"/>
    </row>
  </sheetData>
  <sheetProtection password="DBC9" sheet="1" objects="1" scenarios="1" selectLockedCells="1"/>
  <mergeCells count="19">
    <mergeCell ref="B86:E86"/>
    <mergeCell ref="D51:F51"/>
    <mergeCell ref="B68:F68"/>
    <mergeCell ref="B70:F70"/>
    <mergeCell ref="B78:H78"/>
    <mergeCell ref="G57:H57"/>
    <mergeCell ref="B72:F72"/>
    <mergeCell ref="B55:I55"/>
    <mergeCell ref="M6:O14"/>
    <mergeCell ref="B34:D34"/>
    <mergeCell ref="D6:K6"/>
    <mergeCell ref="D20:K20"/>
    <mergeCell ref="D21:K21"/>
    <mergeCell ref="D16:E16"/>
    <mergeCell ref="D14:E14"/>
    <mergeCell ref="I16:J16"/>
    <mergeCell ref="M15:O16"/>
    <mergeCell ref="C29:G29"/>
    <mergeCell ref="D11:E11"/>
  </mergeCells>
  <dataValidations count="2">
    <dataValidation allowBlank="1" showInputMessage="1" showErrorMessage="1" errorTitle="Hinweis zur Eingabe" error="Sie haben ein Datum erfasst, welches nicht dem erforderlichen Datumsformat entspricht, z.B. 01.01.2015 oder außerhalb des Jahres 2015 liegt._x000a__x000a_Bitte berichtigen Sie Ihre Eingabe." sqref="D14:E14 D16:E16"/>
    <dataValidation type="time" allowBlank="1" showInputMessage="1" showErrorMessage="1" errorTitle="Hinweis zur Eingabe" error="Bitte geben Sie die Uhrzeit mit Doppelpunkt ein; z.B. 15:00." sqref="G14 G16">
      <formula1>0</formula1>
      <formula2>0.9993055555555556</formula2>
    </dataValidation>
  </dataValidations>
  <printOptions horizontalCentered="1" verticalCentered="1"/>
  <pageMargins left="0.5905511811023623" right="0.1968503937007874" top="0.1968503937007874" bottom="0.3937007874015748" header="0" footer="0.1968503937007874"/>
  <pageSetup blackAndWhite="1" fitToHeight="1" fitToWidth="1" horizontalDpi="300" verticalDpi="300" orientation="portrait" paperSize="9" scale="37" r:id="rId4"/>
  <headerFooter alignWithMargins="0">
    <oddFooter>&amp;C&amp;B</oddFooter>
  </headerFooter>
  <rowBreaks count="1" manualBreakCount="1">
    <brk id="35" max="16383" man="1"/>
  </rowBreaks>
  <colBreaks count="1" manualBreakCount="1">
    <brk id="4" max="16383"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T120"/>
  <sheetViews>
    <sheetView showGridLines="0" zoomScale="75" zoomScaleNormal="75" zoomScaleSheetLayoutView="100" workbookViewId="0" topLeftCell="A1">
      <selection activeCell="C4" sqref="C4:J4"/>
    </sheetView>
  </sheetViews>
  <sheetFormatPr defaultColWidth="0" defaultRowHeight="0" customHeight="1" zeroHeight="1"/>
  <cols>
    <col min="1" max="1" width="2.421875" style="110" customWidth="1"/>
    <col min="2" max="2" width="50.7109375" style="156" customWidth="1"/>
    <col min="3" max="3" width="25.7109375" style="156" customWidth="1"/>
    <col min="4" max="4" width="12.7109375" style="156" customWidth="1"/>
    <col min="5" max="5" width="8.7109375" style="156" customWidth="1"/>
    <col min="6" max="6" width="15.7109375" style="156" customWidth="1"/>
    <col min="7" max="8" width="16.7109375" style="156" customWidth="1"/>
    <col min="9" max="9" width="2.421875" style="110" customWidth="1"/>
    <col min="10" max="10" width="22.7109375" style="110" customWidth="1"/>
    <col min="11" max="11" width="1.7109375" style="110" customWidth="1"/>
    <col min="12" max="12" width="24.140625" style="110" bestFit="1" customWidth="1"/>
    <col min="13" max="13" width="1.28515625" style="110" customWidth="1"/>
    <col min="14" max="14" width="22.7109375" style="110" customWidth="1"/>
    <col min="15" max="15" width="1.28515625" style="110" customWidth="1"/>
    <col min="16" max="16" width="27.00390625" style="110" hidden="1" customWidth="1"/>
    <col min="17" max="17" width="16.00390625" style="110" hidden="1" customWidth="1"/>
    <col min="18" max="18" width="18.140625" style="110" hidden="1" customWidth="1"/>
    <col min="19" max="16384" width="16.00390625" style="110" hidden="1" customWidth="1"/>
  </cols>
  <sheetData>
    <row r="1" spans="2:14" ht="32.25" customHeight="1">
      <c r="B1" s="111"/>
      <c r="C1" s="116"/>
      <c r="D1" s="116"/>
      <c r="E1" s="116"/>
      <c r="F1" s="116"/>
      <c r="G1" s="116"/>
      <c r="H1" s="116"/>
      <c r="I1" s="117"/>
      <c r="J1" s="118"/>
      <c r="K1" s="116"/>
      <c r="L1" s="116"/>
      <c r="N1" s="116"/>
    </row>
    <row r="2" spans="2:8" ht="32.25" customHeight="1">
      <c r="B2" s="110"/>
      <c r="C2" s="110"/>
      <c r="D2" s="110"/>
      <c r="E2" s="110"/>
      <c r="F2" s="110"/>
      <c r="G2" s="110"/>
      <c r="H2" s="110"/>
    </row>
    <row r="3" spans="1:14" ht="25.5" customHeight="1">
      <c r="A3" s="119"/>
      <c r="B3" s="120"/>
      <c r="C3" s="120"/>
      <c r="D3" s="120"/>
      <c r="E3" s="120"/>
      <c r="F3" s="120"/>
      <c r="G3" s="120"/>
      <c r="H3" s="120"/>
      <c r="I3" s="120"/>
      <c r="J3" s="121"/>
      <c r="K3" s="122"/>
      <c r="L3" s="122"/>
      <c r="N3" s="122"/>
    </row>
    <row r="4" spans="1:14" ht="25.15" customHeight="1">
      <c r="A4" s="123"/>
      <c r="B4" s="124" t="s">
        <v>0</v>
      </c>
      <c r="C4" s="699"/>
      <c r="D4" s="699"/>
      <c r="E4" s="699"/>
      <c r="F4" s="699"/>
      <c r="G4" s="699"/>
      <c r="H4" s="699"/>
      <c r="I4" s="699"/>
      <c r="J4" s="699"/>
      <c r="K4" s="122"/>
      <c r="L4" s="122"/>
      <c r="N4" s="122"/>
    </row>
    <row r="5" spans="1:14" ht="15">
      <c r="A5" s="125"/>
      <c r="B5" s="126"/>
      <c r="C5" s="126"/>
      <c r="D5" s="126"/>
      <c r="E5" s="126"/>
      <c r="F5" s="126"/>
      <c r="G5" s="126"/>
      <c r="H5" s="126"/>
      <c r="I5" s="126"/>
      <c r="J5" s="127"/>
      <c r="K5" s="122"/>
      <c r="L5" s="122"/>
      <c r="N5" s="122"/>
    </row>
    <row r="6" spans="1:14" ht="15">
      <c r="A6" s="119"/>
      <c r="B6" s="120"/>
      <c r="C6" s="120"/>
      <c r="D6" s="120"/>
      <c r="E6" s="120"/>
      <c r="F6" s="120"/>
      <c r="G6" s="120"/>
      <c r="H6" s="120"/>
      <c r="I6" s="120"/>
      <c r="J6" s="121"/>
      <c r="K6" s="122"/>
      <c r="L6" s="122"/>
      <c r="N6" s="122"/>
    </row>
    <row r="7" spans="1:14" ht="18">
      <c r="A7" s="123"/>
      <c r="B7" s="122"/>
      <c r="C7" s="700" t="s">
        <v>1</v>
      </c>
      <c r="D7" s="700"/>
      <c r="E7" s="37"/>
      <c r="F7" s="128" t="s">
        <v>2</v>
      </c>
      <c r="G7" s="128"/>
      <c r="H7" s="129" t="s">
        <v>3</v>
      </c>
      <c r="I7" s="130"/>
      <c r="J7" s="131"/>
      <c r="K7" s="122"/>
      <c r="L7" s="122"/>
      <c r="N7" s="122"/>
    </row>
    <row r="8" spans="1:14" ht="7.15" customHeight="1">
      <c r="A8" s="123"/>
      <c r="B8" s="122"/>
      <c r="C8" s="126"/>
      <c r="D8" s="132"/>
      <c r="E8" s="122"/>
      <c r="F8" s="132"/>
      <c r="G8" s="133"/>
      <c r="H8" s="134"/>
      <c r="I8" s="126"/>
      <c r="J8" s="131"/>
      <c r="K8" s="122"/>
      <c r="L8" s="122"/>
      <c r="N8" s="122"/>
    </row>
    <row r="9" spans="1:14" ht="7.15" customHeight="1">
      <c r="A9" s="123"/>
      <c r="B9" s="122"/>
      <c r="C9" s="122"/>
      <c r="D9" s="135"/>
      <c r="E9" s="122"/>
      <c r="F9" s="135"/>
      <c r="G9" s="135"/>
      <c r="H9" s="122"/>
      <c r="I9" s="122"/>
      <c r="J9" s="131"/>
      <c r="K9" s="122"/>
      <c r="L9" s="122"/>
      <c r="N9" s="122"/>
    </row>
    <row r="10" spans="1:17" ht="19.9" customHeight="1">
      <c r="A10" s="123"/>
      <c r="B10" s="124" t="s">
        <v>4</v>
      </c>
      <c r="C10" s="701"/>
      <c r="D10" s="701"/>
      <c r="E10" s="37"/>
      <c r="F10" s="633"/>
      <c r="G10" s="136"/>
      <c r="H10" s="122"/>
      <c r="I10" s="137" t="s">
        <v>108</v>
      </c>
      <c r="J10" s="138" t="str">
        <f>IF(OR(C10="",C12=""),"",IF(AND(F10=TIME(0,0,0),F12=TIME(0,0,0)),+C12-C10,+C12-C10+1))</f>
        <v/>
      </c>
      <c r="K10" s="99"/>
      <c r="L10" s="99"/>
      <c r="N10" s="99"/>
      <c r="Q10" s="139" t="s">
        <v>5</v>
      </c>
    </row>
    <row r="11" spans="1:18" ht="19.9" customHeight="1">
      <c r="A11" s="123"/>
      <c r="B11" s="122"/>
      <c r="C11" s="122"/>
      <c r="D11" s="140"/>
      <c r="E11" s="122"/>
      <c r="F11" s="141"/>
      <c r="G11" s="122"/>
      <c r="H11" s="122"/>
      <c r="I11" s="137"/>
      <c r="J11" s="142"/>
      <c r="K11" s="143"/>
      <c r="L11" s="143"/>
      <c r="N11" s="143"/>
      <c r="Q11" s="139" t="s">
        <v>179</v>
      </c>
      <c r="R11" s="144"/>
    </row>
    <row r="12" spans="1:18" ht="19.9" customHeight="1">
      <c r="A12" s="123"/>
      <c r="B12" s="124" t="s">
        <v>6</v>
      </c>
      <c r="C12" s="701"/>
      <c r="D12" s="701"/>
      <c r="E12" s="37"/>
      <c r="F12" s="633"/>
      <c r="G12" s="136"/>
      <c r="H12" s="122"/>
      <c r="I12" s="137"/>
      <c r="J12" s="142"/>
      <c r="K12" s="143"/>
      <c r="L12" s="689" t="str">
        <f>IF(OR(C12&gt;C10,C12=""),"","falsches Datum")</f>
        <v/>
      </c>
      <c r="M12" s="689"/>
      <c r="N12" s="689"/>
      <c r="Q12" s="139" t="s">
        <v>180</v>
      </c>
      <c r="R12" s="110" t="s">
        <v>181</v>
      </c>
    </row>
    <row r="13" spans="1:19" ht="15">
      <c r="A13" s="125"/>
      <c r="B13" s="126"/>
      <c r="C13" s="126"/>
      <c r="D13" s="126"/>
      <c r="E13" s="126"/>
      <c r="F13" s="126"/>
      <c r="G13" s="126"/>
      <c r="H13" s="126"/>
      <c r="I13" s="126"/>
      <c r="J13" s="127"/>
      <c r="K13" s="122"/>
      <c r="L13" s="122"/>
      <c r="N13" s="122"/>
      <c r="Q13" s="635">
        <v>0.9993055555555556</v>
      </c>
      <c r="R13" s="634"/>
      <c r="S13" s="634"/>
    </row>
    <row r="14" spans="1:14" ht="15">
      <c r="A14" s="119"/>
      <c r="B14" s="120"/>
      <c r="C14" s="145"/>
      <c r="D14" s="145"/>
      <c r="E14" s="145"/>
      <c r="F14" s="145"/>
      <c r="G14" s="145"/>
      <c r="H14" s="145"/>
      <c r="I14" s="145"/>
      <c r="J14" s="146"/>
      <c r="K14" s="122"/>
      <c r="L14" s="122"/>
      <c r="N14" s="122"/>
    </row>
    <row r="15" spans="1:14" ht="18">
      <c r="A15" s="123"/>
      <c r="B15" s="147" t="s">
        <v>7</v>
      </c>
      <c r="C15" s="690"/>
      <c r="D15" s="690"/>
      <c r="E15" s="690"/>
      <c r="F15" s="690"/>
      <c r="G15" s="690"/>
      <c r="H15" s="690"/>
      <c r="I15" s="690"/>
      <c r="J15" s="691"/>
      <c r="K15" s="122"/>
      <c r="L15" s="122"/>
      <c r="N15" s="122"/>
    </row>
    <row r="16" spans="1:14" ht="18">
      <c r="A16" s="123"/>
      <c r="B16" s="148" t="s">
        <v>8</v>
      </c>
      <c r="C16" s="692"/>
      <c r="D16" s="693"/>
      <c r="E16" s="693"/>
      <c r="F16" s="693"/>
      <c r="G16" s="693"/>
      <c r="H16" s="693"/>
      <c r="I16" s="693"/>
      <c r="J16" s="694"/>
      <c r="K16" s="122"/>
      <c r="L16" s="122"/>
      <c r="N16" s="122"/>
    </row>
    <row r="17" spans="1:14" ht="15">
      <c r="A17" s="125"/>
      <c r="B17" s="126"/>
      <c r="C17" s="126"/>
      <c r="D17" s="126"/>
      <c r="E17" s="126"/>
      <c r="F17" s="126"/>
      <c r="G17" s="126"/>
      <c r="H17" s="126"/>
      <c r="I17" s="126"/>
      <c r="J17" s="127"/>
      <c r="K17" s="122"/>
      <c r="L17" s="122"/>
      <c r="N17" s="122"/>
    </row>
    <row r="18" spans="1:10" ht="15.75" thickBot="1">
      <c r="A18" s="122"/>
      <c r="B18" s="110"/>
      <c r="C18" s="110"/>
      <c r="D18" s="110"/>
      <c r="E18" s="110"/>
      <c r="F18" s="110"/>
      <c r="G18" s="110"/>
      <c r="H18" s="110"/>
      <c r="J18" s="149"/>
    </row>
    <row r="19" spans="2:14" ht="15">
      <c r="B19" s="110"/>
      <c r="C19" s="117"/>
      <c r="D19" s="117"/>
      <c r="E19" s="117"/>
      <c r="F19" s="117"/>
      <c r="G19" s="117"/>
      <c r="H19" s="117"/>
      <c r="I19" s="150"/>
      <c r="J19" s="151"/>
      <c r="K19" s="135"/>
      <c r="L19" s="152"/>
      <c r="N19" s="152"/>
    </row>
    <row r="20" spans="1:16" s="156" customFormat="1" ht="25.5">
      <c r="A20" s="110"/>
      <c r="B20" s="110"/>
      <c r="C20" s="695" t="s">
        <v>186</v>
      </c>
      <c r="D20" s="696"/>
      <c r="E20" s="696"/>
      <c r="F20" s="697"/>
      <c r="G20" s="117"/>
      <c r="H20" s="117"/>
      <c r="I20" s="153"/>
      <c r="J20" s="154" t="s">
        <v>9</v>
      </c>
      <c r="K20" s="603"/>
      <c r="L20" s="604" t="s">
        <v>105</v>
      </c>
      <c r="M20" s="110"/>
      <c r="N20" s="155" t="s">
        <v>62</v>
      </c>
      <c r="O20" s="110"/>
      <c r="P20" s="110"/>
    </row>
    <row r="21" spans="1:16" s="156" customFormat="1" ht="18">
      <c r="A21" s="110"/>
      <c r="B21" s="110"/>
      <c r="C21" s="110"/>
      <c r="D21" s="110"/>
      <c r="E21" s="110"/>
      <c r="F21" s="110"/>
      <c r="G21" s="110"/>
      <c r="H21" s="110"/>
      <c r="I21" s="150"/>
      <c r="J21" s="150"/>
      <c r="K21" s="122"/>
      <c r="L21" s="155" t="s">
        <v>106</v>
      </c>
      <c r="M21" s="110"/>
      <c r="N21" s="157"/>
      <c r="O21" s="110"/>
      <c r="P21" s="110"/>
    </row>
    <row r="22" spans="1:14" ht="18">
      <c r="A22" s="119"/>
      <c r="B22" s="120"/>
      <c r="C22" s="120"/>
      <c r="D22" s="120"/>
      <c r="E22" s="120"/>
      <c r="F22" s="120"/>
      <c r="G22" s="120"/>
      <c r="H22" s="121"/>
      <c r="I22" s="150"/>
      <c r="J22" s="150"/>
      <c r="K22" s="122"/>
      <c r="L22" s="155" t="s">
        <v>107</v>
      </c>
      <c r="N22" s="157"/>
    </row>
    <row r="23" spans="1:14" ht="18">
      <c r="A23" s="123"/>
      <c r="B23" s="176" t="s">
        <v>83</v>
      </c>
      <c r="C23" s="158"/>
      <c r="D23" s="37"/>
      <c r="E23" s="37"/>
      <c r="F23" s="122"/>
      <c r="G23" s="122"/>
      <c r="H23" s="131"/>
      <c r="I23" s="150"/>
      <c r="J23" s="150"/>
      <c r="K23" s="122"/>
      <c r="L23" s="157"/>
      <c r="N23" s="157"/>
    </row>
    <row r="24" spans="1:14" ht="15" customHeight="1">
      <c r="A24" s="123"/>
      <c r="B24" s="122"/>
      <c r="C24" s="122"/>
      <c r="D24" s="122"/>
      <c r="E24" s="122"/>
      <c r="F24" s="122"/>
      <c r="G24" s="122"/>
      <c r="H24" s="131"/>
      <c r="I24" s="150"/>
      <c r="J24" s="150"/>
      <c r="K24" s="122"/>
      <c r="L24" s="157"/>
      <c r="N24" s="157"/>
    </row>
    <row r="25" spans="1:14" ht="18">
      <c r="A25" s="123"/>
      <c r="B25" s="124" t="s">
        <v>63</v>
      </c>
      <c r="C25" s="99"/>
      <c r="D25" s="137" t="str">
        <f>IF(OR(C10="",C12=""),"0",IF(AND(D27=0,D29=0),J10,IF(F12=TIME(0,0,0),J10-2,IF(AND(D27=0,D29=1),J10-1,IF(AND(D27=1,D29=0),J10-1,J10-2)))))</f>
        <v>0</v>
      </c>
      <c r="E25" s="37" t="s">
        <v>27</v>
      </c>
      <c r="F25" s="99" t="s">
        <v>79</v>
      </c>
      <c r="G25" s="401">
        <v>24</v>
      </c>
      <c r="H25" s="432">
        <f>IF(D25&gt;"0",0,+D25*G25)</f>
        <v>0</v>
      </c>
      <c r="I25" s="150"/>
      <c r="J25" s="150"/>
      <c r="K25" s="122"/>
      <c r="L25" s="157"/>
      <c r="N25" s="157"/>
    </row>
    <row r="26" spans="1:14" ht="9.95" customHeight="1">
      <c r="A26" s="123"/>
      <c r="B26" s="37"/>
      <c r="C26" s="37"/>
      <c r="D26" s="37"/>
      <c r="E26" s="37"/>
      <c r="F26" s="37"/>
      <c r="G26" s="161"/>
      <c r="H26" s="433"/>
      <c r="I26" s="150"/>
      <c r="J26" s="150"/>
      <c r="K26" s="122"/>
      <c r="L26" s="157"/>
      <c r="N26" s="157"/>
    </row>
    <row r="27" spans="1:14" ht="18">
      <c r="A27" s="123"/>
      <c r="B27" s="124" t="s">
        <v>14</v>
      </c>
      <c r="C27" s="99"/>
      <c r="D27" s="137" t="str">
        <f>IF(OR(C10="",C12=""),"0",IF(F10=TIME(0,0,0),0,1))</f>
        <v>0</v>
      </c>
      <c r="E27" s="37" t="s">
        <v>27</v>
      </c>
      <c r="F27" s="99" t="s">
        <v>79</v>
      </c>
      <c r="G27" s="401">
        <v>12</v>
      </c>
      <c r="H27" s="432">
        <f>+D27*G27</f>
        <v>0</v>
      </c>
      <c r="I27" s="150"/>
      <c r="J27" s="150"/>
      <c r="K27" s="122"/>
      <c r="L27" s="157"/>
      <c r="N27" s="157"/>
    </row>
    <row r="28" spans="1:14" ht="9.95" customHeight="1">
      <c r="A28" s="123"/>
      <c r="B28" s="37"/>
      <c r="C28" s="99"/>
      <c r="D28" s="137"/>
      <c r="E28" s="37"/>
      <c r="F28" s="99"/>
      <c r="G28" s="401"/>
      <c r="H28" s="432"/>
      <c r="I28" s="150"/>
      <c r="J28" s="150"/>
      <c r="K28" s="122"/>
      <c r="L28" s="157"/>
      <c r="N28" s="157"/>
    </row>
    <row r="29" spans="1:14" ht="26.25" customHeight="1">
      <c r="A29" s="123"/>
      <c r="B29" s="124" t="s">
        <v>15</v>
      </c>
      <c r="C29" s="162"/>
      <c r="D29" s="187" t="str">
        <f>IF(OR(C10="",C12=""),"0",IF(AND(F10=TIME(0,0,0),F12=TIME(0,0,0)),0,IF(OR(F12&gt;Q13,F12=TIME(0,0,0)),0,1)))</f>
        <v>0</v>
      </c>
      <c r="E29" s="163" t="s">
        <v>27</v>
      </c>
      <c r="F29" s="162" t="s">
        <v>78</v>
      </c>
      <c r="G29" s="402">
        <v>12</v>
      </c>
      <c r="H29" s="434">
        <f>+D29*G29</f>
        <v>0</v>
      </c>
      <c r="I29" s="150"/>
      <c r="J29" s="405">
        <f>+H25+H27+H29</f>
        <v>0</v>
      </c>
      <c r="K29" s="165"/>
      <c r="L29" s="166"/>
      <c r="N29" s="166"/>
    </row>
    <row r="30" spans="1:14" ht="9.95" customHeight="1">
      <c r="A30" s="125"/>
      <c r="B30" s="167"/>
      <c r="C30" s="167"/>
      <c r="D30" s="167"/>
      <c r="E30" s="167"/>
      <c r="F30" s="167"/>
      <c r="G30" s="168"/>
      <c r="H30" s="169"/>
      <c r="I30" s="170"/>
      <c r="J30" s="150"/>
      <c r="K30" s="122"/>
      <c r="L30" s="157"/>
      <c r="N30" s="157"/>
    </row>
    <row r="31" spans="2:14" ht="18">
      <c r="B31" s="37"/>
      <c r="C31" s="171"/>
      <c r="D31" s="171"/>
      <c r="E31" s="171"/>
      <c r="F31" s="171"/>
      <c r="G31" s="172"/>
      <c r="H31" s="161"/>
      <c r="I31" s="170"/>
      <c r="J31" s="150"/>
      <c r="K31" s="122"/>
      <c r="L31" s="157"/>
      <c r="N31" s="157"/>
    </row>
    <row r="32" spans="1:14" ht="9.95" customHeight="1">
      <c r="A32" s="119"/>
      <c r="B32" s="173"/>
      <c r="C32" s="173"/>
      <c r="D32" s="173"/>
      <c r="E32" s="173"/>
      <c r="F32" s="173"/>
      <c r="G32" s="174"/>
      <c r="H32" s="175"/>
      <c r="I32" s="170"/>
      <c r="J32" s="150"/>
      <c r="K32" s="122"/>
      <c r="L32" s="157"/>
      <c r="N32" s="157"/>
    </row>
    <row r="33" spans="1:14" ht="18">
      <c r="A33" s="123"/>
      <c r="B33" s="617" t="s">
        <v>171</v>
      </c>
      <c r="C33" s="177"/>
      <c r="D33" s="177"/>
      <c r="E33" s="177"/>
      <c r="F33" s="178"/>
      <c r="G33" s="161"/>
      <c r="H33" s="179"/>
      <c r="I33" s="170"/>
      <c r="J33" s="150"/>
      <c r="K33" s="122"/>
      <c r="L33" s="157"/>
      <c r="N33" s="157"/>
    </row>
    <row r="34" spans="1:14" ht="15" customHeight="1">
      <c r="A34" s="123"/>
      <c r="B34" s="37"/>
      <c r="C34" s="37"/>
      <c r="D34" s="37"/>
      <c r="E34" s="37"/>
      <c r="F34" s="37"/>
      <c r="G34" s="161"/>
      <c r="H34" s="179"/>
      <c r="I34" s="170"/>
      <c r="J34" s="150"/>
      <c r="K34" s="122"/>
      <c r="L34" s="157"/>
      <c r="N34" s="157"/>
    </row>
    <row r="35" spans="1:14" ht="18">
      <c r="A35" s="123"/>
      <c r="B35" s="180" t="s">
        <v>85</v>
      </c>
      <c r="C35" s="99"/>
      <c r="D35" s="449"/>
      <c r="E35" s="37" t="s">
        <v>27</v>
      </c>
      <c r="F35" s="99" t="s">
        <v>78</v>
      </c>
      <c r="G35" s="450"/>
      <c r="H35" s="432">
        <f>+D35*G35</f>
        <v>0</v>
      </c>
      <c r="I35" s="150"/>
      <c r="J35" s="150"/>
      <c r="K35" s="122"/>
      <c r="L35" s="530"/>
      <c r="N35" s="157"/>
    </row>
    <row r="36" spans="1:14" ht="18">
      <c r="A36" s="123"/>
      <c r="B36" s="180" t="s">
        <v>173</v>
      </c>
      <c r="C36" s="99"/>
      <c r="D36" s="37">
        <f>+D35</f>
        <v>0</v>
      </c>
      <c r="E36" s="37" t="s">
        <v>27</v>
      </c>
      <c r="F36" s="99" t="s">
        <v>78</v>
      </c>
      <c r="G36" s="450"/>
      <c r="H36" s="432">
        <f>+D36*G36</f>
        <v>0</v>
      </c>
      <c r="I36" s="150"/>
      <c r="J36" s="150"/>
      <c r="K36" s="122"/>
      <c r="L36" s="530"/>
      <c r="N36" s="157"/>
    </row>
    <row r="37" spans="1:14" ht="9.95" customHeight="1">
      <c r="A37" s="123"/>
      <c r="B37" s="180"/>
      <c r="C37" s="99"/>
      <c r="D37" s="102"/>
      <c r="E37" s="37"/>
      <c r="F37" s="99"/>
      <c r="G37" s="181"/>
      <c r="H37" s="101"/>
      <c r="I37" s="150"/>
      <c r="J37" s="150"/>
      <c r="K37" s="122"/>
      <c r="L37" s="157"/>
      <c r="N37" s="157"/>
    </row>
    <row r="38" spans="1:14" ht="18">
      <c r="A38" s="123"/>
      <c r="B38" s="182" t="s">
        <v>64</v>
      </c>
      <c r="C38" s="162"/>
      <c r="D38" s="448"/>
      <c r="E38" s="163" t="s">
        <v>27</v>
      </c>
      <c r="F38" s="162" t="s">
        <v>78</v>
      </c>
      <c r="G38" s="451"/>
      <c r="H38" s="403">
        <f>+D38*G38</f>
        <v>0</v>
      </c>
      <c r="I38" s="150"/>
      <c r="J38" s="549"/>
      <c r="K38" s="122"/>
      <c r="L38" s="530"/>
      <c r="N38" s="157"/>
    </row>
    <row r="39" spans="1:14" ht="19.5" customHeight="1">
      <c r="A39" s="125"/>
      <c r="B39" s="167"/>
      <c r="C39" s="167"/>
      <c r="D39" s="167"/>
      <c r="E39" s="167"/>
      <c r="F39" s="167"/>
      <c r="G39" s="168"/>
      <c r="H39" s="169"/>
      <c r="I39" s="170"/>
      <c r="J39" s="405">
        <f>SUM(H35:H38)</f>
        <v>0</v>
      </c>
      <c r="K39" s="122"/>
      <c r="L39" s="157"/>
      <c r="N39" s="157"/>
    </row>
    <row r="40" spans="1:14" ht="9.95" customHeight="1">
      <c r="A40" s="119"/>
      <c r="B40" s="173"/>
      <c r="C40" s="173"/>
      <c r="D40" s="173"/>
      <c r="E40" s="173"/>
      <c r="F40" s="173"/>
      <c r="G40" s="174"/>
      <c r="H40" s="175"/>
      <c r="I40" s="170"/>
      <c r="J40" s="150"/>
      <c r="K40" s="122"/>
      <c r="L40" s="157"/>
      <c r="N40" s="157"/>
    </row>
    <row r="41" spans="1:14" ht="18">
      <c r="A41" s="123"/>
      <c r="B41" s="617" t="s">
        <v>172</v>
      </c>
      <c r="C41" s="177"/>
      <c r="D41" s="177"/>
      <c r="E41" s="177"/>
      <c r="F41" s="178"/>
      <c r="G41" s="161"/>
      <c r="H41" s="179"/>
      <c r="I41" s="170"/>
      <c r="J41" s="150"/>
      <c r="K41" s="122"/>
      <c r="L41" s="157"/>
      <c r="N41" s="157"/>
    </row>
    <row r="42" spans="1:14" ht="15" customHeight="1">
      <c r="A42" s="123"/>
      <c r="B42" s="37"/>
      <c r="C42" s="37"/>
      <c r="D42" s="37"/>
      <c r="E42" s="37"/>
      <c r="F42" s="37"/>
      <c r="G42" s="161"/>
      <c r="H42" s="179"/>
      <c r="I42" s="170"/>
      <c r="J42" s="150"/>
      <c r="K42" s="122"/>
      <c r="L42" s="157"/>
      <c r="N42" s="157"/>
    </row>
    <row r="43" spans="1:14" ht="18">
      <c r="A43" s="123"/>
      <c r="B43" s="180" t="s">
        <v>85</v>
      </c>
      <c r="C43" s="99"/>
      <c r="D43" s="449"/>
      <c r="E43" s="37" t="s">
        <v>27</v>
      </c>
      <c r="F43" s="99" t="s">
        <v>78</v>
      </c>
      <c r="G43" s="450"/>
      <c r="H43" s="432">
        <f>+D43*G43</f>
        <v>0</v>
      </c>
      <c r="I43" s="150"/>
      <c r="J43" s="150"/>
      <c r="K43" s="122"/>
      <c r="L43" s="530"/>
      <c r="N43" s="157"/>
    </row>
    <row r="44" spans="1:14" ht="18">
      <c r="A44" s="123"/>
      <c r="B44" s="180" t="s">
        <v>173</v>
      </c>
      <c r="C44" s="99"/>
      <c r="D44" s="37">
        <f>+D43</f>
        <v>0</v>
      </c>
      <c r="E44" s="37" t="s">
        <v>27</v>
      </c>
      <c r="F44" s="99" t="s">
        <v>78</v>
      </c>
      <c r="G44" s="450"/>
      <c r="H44" s="432">
        <f>+D44*G44</f>
        <v>0</v>
      </c>
      <c r="I44" s="150"/>
      <c r="J44" s="150"/>
      <c r="K44" s="122"/>
      <c r="L44" s="530"/>
      <c r="N44" s="157"/>
    </row>
    <row r="45" spans="1:14" ht="9.95" customHeight="1">
      <c r="A45" s="123"/>
      <c r="B45" s="180"/>
      <c r="C45" s="99"/>
      <c r="D45" s="102"/>
      <c r="E45" s="37"/>
      <c r="F45" s="99"/>
      <c r="G45" s="181"/>
      <c r="H45" s="101"/>
      <c r="I45" s="150"/>
      <c r="J45" s="150"/>
      <c r="K45" s="122"/>
      <c r="L45" s="157"/>
      <c r="N45" s="157"/>
    </row>
    <row r="46" spans="1:14" ht="18">
      <c r="A46" s="123"/>
      <c r="B46" s="182" t="s">
        <v>64</v>
      </c>
      <c r="C46" s="162"/>
      <c r="D46" s="448"/>
      <c r="E46" s="163" t="s">
        <v>27</v>
      </c>
      <c r="F46" s="162" t="s">
        <v>78</v>
      </c>
      <c r="G46" s="451"/>
      <c r="H46" s="403">
        <f>+D46*G46</f>
        <v>0</v>
      </c>
      <c r="I46" s="150"/>
      <c r="J46" s="549"/>
      <c r="K46" s="122"/>
      <c r="L46" s="530"/>
      <c r="N46" s="157"/>
    </row>
    <row r="47" spans="1:14" ht="19.5" customHeight="1">
      <c r="A47" s="125"/>
      <c r="B47" s="167"/>
      <c r="C47" s="167"/>
      <c r="D47" s="167"/>
      <c r="E47" s="167"/>
      <c r="F47" s="167"/>
      <c r="G47" s="168"/>
      <c r="H47" s="169"/>
      <c r="I47" s="170"/>
      <c r="J47" s="405">
        <f>SUM(H43:H46)</f>
        <v>0</v>
      </c>
      <c r="K47" s="122"/>
      <c r="L47" s="157"/>
      <c r="N47" s="157"/>
    </row>
    <row r="48" spans="1:14" ht="18">
      <c r="A48" s="119"/>
      <c r="B48" s="173"/>
      <c r="C48" s="173"/>
      <c r="D48" s="173"/>
      <c r="E48" s="173"/>
      <c r="F48" s="173"/>
      <c r="G48" s="174"/>
      <c r="H48" s="175"/>
      <c r="I48" s="170"/>
      <c r="J48" s="150"/>
      <c r="K48" s="122"/>
      <c r="L48" s="157"/>
      <c r="N48" s="157"/>
    </row>
    <row r="49" spans="1:14" ht="9.95" customHeight="1">
      <c r="A49" s="119"/>
      <c r="B49" s="173"/>
      <c r="C49" s="173"/>
      <c r="D49" s="173"/>
      <c r="E49" s="173"/>
      <c r="F49" s="173"/>
      <c r="G49" s="174"/>
      <c r="H49" s="175"/>
      <c r="I49" s="170"/>
      <c r="J49" s="150"/>
      <c r="K49" s="122"/>
      <c r="L49" s="157"/>
      <c r="N49" s="157"/>
    </row>
    <row r="50" spans="1:14" ht="18">
      <c r="A50" s="123"/>
      <c r="B50" s="176" t="s">
        <v>72</v>
      </c>
      <c r="C50" s="183"/>
      <c r="D50" s="37"/>
      <c r="E50" s="37"/>
      <c r="F50" s="37"/>
      <c r="G50" s="161"/>
      <c r="H50" s="179"/>
      <c r="I50" s="170"/>
      <c r="J50" s="150"/>
      <c r="K50" s="122"/>
      <c r="L50" s="157"/>
      <c r="N50" s="157"/>
    </row>
    <row r="51" spans="1:14" ht="9.95" customHeight="1">
      <c r="A51" s="123"/>
      <c r="B51" s="37"/>
      <c r="C51" s="37"/>
      <c r="D51" s="37"/>
      <c r="E51" s="37"/>
      <c r="F51" s="37"/>
      <c r="G51" s="161"/>
      <c r="H51" s="179"/>
      <c r="I51" s="170"/>
      <c r="J51" s="150"/>
      <c r="K51" s="122"/>
      <c r="L51" s="157"/>
      <c r="N51" s="157"/>
    </row>
    <row r="52" spans="1:14" ht="19.5">
      <c r="A52" s="123"/>
      <c r="B52" s="163" t="s">
        <v>84</v>
      </c>
      <c r="C52" s="163"/>
      <c r="D52" s="448"/>
      <c r="E52" s="163" t="s">
        <v>27</v>
      </c>
      <c r="F52" s="162" t="s">
        <v>78</v>
      </c>
      <c r="G52" s="401">
        <v>20</v>
      </c>
      <c r="H52" s="403">
        <f>+D52*G52</f>
        <v>0</v>
      </c>
      <c r="I52" s="150"/>
      <c r="J52" s="405">
        <f>+H52</f>
        <v>0</v>
      </c>
      <c r="K52" s="122"/>
      <c r="L52" s="157"/>
      <c r="N52" s="157"/>
    </row>
    <row r="53" spans="1:14" ht="9.95" customHeight="1">
      <c r="A53" s="125"/>
      <c r="B53" s="167"/>
      <c r="C53" s="167"/>
      <c r="D53" s="167"/>
      <c r="E53" s="167"/>
      <c r="F53" s="167"/>
      <c r="G53" s="168"/>
      <c r="H53" s="169"/>
      <c r="I53" s="170"/>
      <c r="J53" s="150"/>
      <c r="K53" s="122"/>
      <c r="L53" s="157"/>
      <c r="N53" s="157"/>
    </row>
    <row r="54" spans="2:14" ht="18">
      <c r="B54" s="37"/>
      <c r="C54" s="171"/>
      <c r="D54" s="171"/>
      <c r="E54" s="171"/>
      <c r="F54" s="171"/>
      <c r="G54" s="172"/>
      <c r="H54" s="161"/>
      <c r="I54" s="170"/>
      <c r="J54" s="150"/>
      <c r="K54" s="122"/>
      <c r="L54" s="157"/>
      <c r="N54" s="157"/>
    </row>
    <row r="55" spans="1:14" ht="9.95" customHeight="1">
      <c r="A55" s="119"/>
      <c r="B55" s="173"/>
      <c r="C55" s="173"/>
      <c r="D55" s="173"/>
      <c r="E55" s="173"/>
      <c r="F55" s="173"/>
      <c r="G55" s="174"/>
      <c r="H55" s="175"/>
      <c r="I55" s="170"/>
      <c r="J55" s="150"/>
      <c r="K55" s="122"/>
      <c r="L55" s="157"/>
      <c r="N55" s="157"/>
    </row>
    <row r="56" spans="1:14" ht="18">
      <c r="A56" s="123"/>
      <c r="B56" s="188" t="s">
        <v>20</v>
      </c>
      <c r="C56" s="37"/>
      <c r="D56" s="37"/>
      <c r="E56" s="37"/>
      <c r="F56" s="37"/>
      <c r="G56" s="161"/>
      <c r="H56" s="179"/>
      <c r="I56" s="170"/>
      <c r="J56" s="150"/>
      <c r="K56" s="122"/>
      <c r="L56" s="157"/>
      <c r="N56" s="157"/>
    </row>
    <row r="57" spans="1:14" ht="9.95" customHeight="1">
      <c r="A57" s="123"/>
      <c r="B57" s="37"/>
      <c r="C57" s="37"/>
      <c r="D57" s="37"/>
      <c r="E57" s="37"/>
      <c r="F57" s="37"/>
      <c r="G57" s="161"/>
      <c r="H57" s="179"/>
      <c r="I57" s="170"/>
      <c r="J57" s="150"/>
      <c r="K57" s="122"/>
      <c r="L57" s="157"/>
      <c r="N57" s="157"/>
    </row>
    <row r="58" spans="1:16" s="156" customFormat="1" ht="18">
      <c r="A58" s="123"/>
      <c r="B58" s="124" t="s">
        <v>21</v>
      </c>
      <c r="C58" s="37"/>
      <c r="D58" s="436"/>
      <c r="E58" s="37" t="s">
        <v>11</v>
      </c>
      <c r="F58" s="99" t="s">
        <v>78</v>
      </c>
      <c r="G58" s="437">
        <v>0.3</v>
      </c>
      <c r="H58" s="628">
        <f>IF(D58="",0,+D58*G58)</f>
        <v>0</v>
      </c>
      <c r="I58" s="150"/>
      <c r="J58" s="150"/>
      <c r="K58" s="122"/>
      <c r="L58" s="157"/>
      <c r="M58" s="110"/>
      <c r="N58" s="157"/>
      <c r="O58" s="110"/>
      <c r="P58" s="110"/>
    </row>
    <row r="59" spans="1:16" s="156" customFormat="1" ht="9.95" customHeight="1">
      <c r="A59" s="123"/>
      <c r="B59" s="37"/>
      <c r="C59" s="37"/>
      <c r="D59" s="37"/>
      <c r="E59" s="37"/>
      <c r="F59" s="37"/>
      <c r="G59" s="161"/>
      <c r="H59" s="179"/>
      <c r="I59" s="150"/>
      <c r="J59" s="150"/>
      <c r="K59" s="122"/>
      <c r="L59" s="157"/>
      <c r="M59" s="110"/>
      <c r="N59" s="157"/>
      <c r="O59" s="110"/>
      <c r="P59" s="110"/>
    </row>
    <row r="60" spans="1:14" ht="18">
      <c r="A60" s="123"/>
      <c r="B60" s="124" t="s">
        <v>22</v>
      </c>
      <c r="C60" s="122"/>
      <c r="D60" s="37"/>
      <c r="E60" s="122"/>
      <c r="F60" s="122"/>
      <c r="G60" s="137" t="s">
        <v>23</v>
      </c>
      <c r="H60" s="612"/>
      <c r="I60" s="150"/>
      <c r="J60" s="150"/>
      <c r="K60" s="122"/>
      <c r="L60" s="530"/>
      <c r="N60" s="157"/>
    </row>
    <row r="61" spans="1:14" ht="9.95" customHeight="1">
      <c r="A61" s="123"/>
      <c r="B61" s="37"/>
      <c r="C61" s="122"/>
      <c r="D61" s="37"/>
      <c r="E61" s="122"/>
      <c r="F61" s="122"/>
      <c r="G61" s="37"/>
      <c r="H61" s="613" t="s">
        <v>5</v>
      </c>
      <c r="I61" s="150"/>
      <c r="J61" s="150"/>
      <c r="K61" s="122"/>
      <c r="L61" s="157"/>
      <c r="N61" s="157"/>
    </row>
    <row r="62" spans="1:14" ht="18">
      <c r="A62" s="123"/>
      <c r="B62" s="124" t="s">
        <v>24</v>
      </c>
      <c r="C62" s="122"/>
      <c r="D62" s="37"/>
      <c r="E62" s="122"/>
      <c r="F62" s="122"/>
      <c r="G62" s="137" t="s">
        <v>23</v>
      </c>
      <c r="H62" s="612"/>
      <c r="I62" s="150"/>
      <c r="J62" s="150"/>
      <c r="K62" s="122"/>
      <c r="L62" s="530"/>
      <c r="N62" s="157"/>
    </row>
    <row r="63" spans="1:14" ht="9.95" customHeight="1">
      <c r="A63" s="123"/>
      <c r="B63" s="37"/>
      <c r="C63" s="122"/>
      <c r="D63" s="37"/>
      <c r="E63" s="122"/>
      <c r="F63" s="122"/>
      <c r="G63" s="37"/>
      <c r="H63" s="613"/>
      <c r="I63" s="150"/>
      <c r="J63" s="150"/>
      <c r="K63" s="122"/>
      <c r="L63" s="157"/>
      <c r="N63" s="157"/>
    </row>
    <row r="64" spans="1:14" ht="18">
      <c r="A64" s="123"/>
      <c r="B64" s="124" t="s">
        <v>25</v>
      </c>
      <c r="C64" s="122"/>
      <c r="D64" s="37"/>
      <c r="E64" s="122"/>
      <c r="F64" s="122"/>
      <c r="G64" s="137" t="s">
        <v>23</v>
      </c>
      <c r="H64" s="612"/>
      <c r="I64" s="150"/>
      <c r="J64" s="150"/>
      <c r="K64" s="122"/>
      <c r="L64" s="530"/>
      <c r="N64" s="157"/>
    </row>
    <row r="65" spans="1:14" ht="9.95" customHeight="1">
      <c r="A65" s="123"/>
      <c r="B65" s="37"/>
      <c r="C65" s="122"/>
      <c r="D65" s="37"/>
      <c r="E65" s="122"/>
      <c r="F65" s="122"/>
      <c r="G65" s="37"/>
      <c r="H65" s="613"/>
      <c r="I65" s="150"/>
      <c r="J65" s="150"/>
      <c r="K65" s="122"/>
      <c r="L65" s="157"/>
      <c r="N65" s="157"/>
    </row>
    <row r="66" spans="1:14" ht="25.5">
      <c r="A66" s="123"/>
      <c r="B66" s="185" t="s">
        <v>12</v>
      </c>
      <c r="C66" s="686"/>
      <c r="D66" s="687"/>
      <c r="E66" s="688"/>
      <c r="F66" s="186"/>
      <c r="G66" s="187" t="s">
        <v>23</v>
      </c>
      <c r="H66" s="614"/>
      <c r="I66" s="150"/>
      <c r="J66" s="405"/>
      <c r="K66" s="165"/>
      <c r="L66" s="530"/>
      <c r="N66" s="166"/>
    </row>
    <row r="67" spans="1:14" ht="19.5" customHeight="1">
      <c r="A67" s="125"/>
      <c r="B67" s="167"/>
      <c r="C67" s="167"/>
      <c r="D67" s="167"/>
      <c r="E67" s="167"/>
      <c r="F67" s="167"/>
      <c r="G67" s="167"/>
      <c r="H67" s="169"/>
      <c r="I67" s="170"/>
      <c r="J67" s="405">
        <f>+H58+H60+H62+H64+H66</f>
        <v>0</v>
      </c>
      <c r="K67" s="122"/>
      <c r="L67" s="157"/>
      <c r="N67" s="157"/>
    </row>
    <row r="68" spans="2:14" ht="18">
      <c r="B68" s="37"/>
      <c r="C68" s="171"/>
      <c r="D68" s="171"/>
      <c r="E68" s="171"/>
      <c r="F68" s="171"/>
      <c r="G68" s="171"/>
      <c r="H68" s="161"/>
      <c r="I68" s="170"/>
      <c r="J68" s="150"/>
      <c r="K68" s="122"/>
      <c r="L68" s="157"/>
      <c r="N68" s="157"/>
    </row>
    <row r="69" spans="1:14" ht="9.95" customHeight="1">
      <c r="A69" s="119"/>
      <c r="B69" s="173"/>
      <c r="C69" s="173"/>
      <c r="D69" s="173"/>
      <c r="E69" s="173"/>
      <c r="F69" s="173"/>
      <c r="G69" s="173"/>
      <c r="H69" s="175"/>
      <c r="I69" s="170"/>
      <c r="J69" s="150"/>
      <c r="K69" s="122"/>
      <c r="L69" s="157"/>
      <c r="N69" s="157"/>
    </row>
    <row r="70" spans="1:14" ht="26.25" customHeight="1">
      <c r="A70" s="123"/>
      <c r="B70" s="188" t="s">
        <v>26</v>
      </c>
      <c r="C70" s="37"/>
      <c r="D70" s="37"/>
      <c r="E70" s="37"/>
      <c r="F70" s="37"/>
      <c r="G70" s="37"/>
      <c r="H70" s="179"/>
      <c r="I70" s="170"/>
      <c r="J70" s="150"/>
      <c r="K70" s="122"/>
      <c r="L70" s="157"/>
      <c r="N70" s="157"/>
    </row>
    <row r="71" spans="1:14" ht="9.95" customHeight="1">
      <c r="A71" s="123"/>
      <c r="B71" s="122"/>
      <c r="C71" s="122"/>
      <c r="D71" s="122"/>
      <c r="E71" s="122"/>
      <c r="F71" s="37"/>
      <c r="G71" s="37"/>
      <c r="H71" s="179"/>
      <c r="I71" s="170"/>
      <c r="J71" s="150"/>
      <c r="K71" s="122"/>
      <c r="L71" s="157"/>
      <c r="N71" s="157"/>
    </row>
    <row r="72" spans="1:14" ht="26.25" customHeight="1">
      <c r="A72" s="123"/>
      <c r="B72" s="686"/>
      <c r="C72" s="687"/>
      <c r="D72" s="687"/>
      <c r="E72" s="688"/>
      <c r="F72" s="122"/>
      <c r="G72" s="137" t="s">
        <v>23</v>
      </c>
      <c r="H72" s="612"/>
      <c r="I72" s="150"/>
      <c r="J72" s="150"/>
      <c r="K72" s="122"/>
      <c r="L72" s="530"/>
      <c r="N72" s="157"/>
    </row>
    <row r="73" spans="1:14" ht="9.95" customHeight="1">
      <c r="A73" s="123"/>
      <c r="B73" s="37"/>
      <c r="C73" s="122" t="s">
        <v>5</v>
      </c>
      <c r="D73" s="37"/>
      <c r="E73" s="37"/>
      <c r="F73" s="122"/>
      <c r="G73" s="37"/>
      <c r="H73" s="613"/>
      <c r="I73" s="150"/>
      <c r="J73" s="150"/>
      <c r="K73" s="122"/>
      <c r="L73" s="157"/>
      <c r="N73" s="157"/>
    </row>
    <row r="74" spans="1:14" ht="26.25" customHeight="1">
      <c r="A74" s="123"/>
      <c r="B74" s="686" t="s">
        <v>5</v>
      </c>
      <c r="C74" s="687"/>
      <c r="D74" s="687"/>
      <c r="E74" s="688"/>
      <c r="F74" s="186"/>
      <c r="G74" s="187" t="s">
        <v>23</v>
      </c>
      <c r="H74" s="614"/>
      <c r="I74" s="150"/>
      <c r="J74" s="198"/>
      <c r="K74" s="548"/>
      <c r="L74" s="530"/>
      <c r="N74" s="166"/>
    </row>
    <row r="75" spans="1:14" ht="19.5" customHeight="1">
      <c r="A75" s="125"/>
      <c r="B75" s="167"/>
      <c r="C75" s="167"/>
      <c r="D75" s="167"/>
      <c r="E75" s="167"/>
      <c r="F75" s="167"/>
      <c r="G75" s="167"/>
      <c r="H75" s="189"/>
      <c r="I75" s="170"/>
      <c r="J75" s="405">
        <f>+H72+H74</f>
        <v>0</v>
      </c>
      <c r="K75" s="122"/>
      <c r="L75" s="157"/>
      <c r="N75" s="157"/>
    </row>
    <row r="76" spans="1:14" ht="19.5" customHeight="1">
      <c r="A76" s="119"/>
      <c r="B76" s="37"/>
      <c r="C76" s="37"/>
      <c r="D76" s="37"/>
      <c r="E76" s="37"/>
      <c r="F76" s="37"/>
      <c r="G76" s="37"/>
      <c r="H76" s="37"/>
      <c r="I76" s="608"/>
      <c r="J76" s="405"/>
      <c r="K76" s="122"/>
      <c r="L76" s="157"/>
      <c r="N76" s="157"/>
    </row>
    <row r="77" spans="1:14" ht="19.5" customHeight="1">
      <c r="A77" s="123"/>
      <c r="B77" s="683" t="s">
        <v>170</v>
      </c>
      <c r="C77" s="684"/>
      <c r="D77" s="684"/>
      <c r="E77" s="684"/>
      <c r="F77" s="684"/>
      <c r="G77" s="684"/>
      <c r="H77" s="685"/>
      <c r="I77" s="170"/>
      <c r="J77" s="405"/>
      <c r="K77" s="122"/>
      <c r="L77" s="157"/>
      <c r="N77" s="157"/>
    </row>
    <row r="78" spans="1:14" ht="18" customHeight="1">
      <c r="A78" s="123"/>
      <c r="B78" s="37"/>
      <c r="C78" s="37"/>
      <c r="D78" s="37"/>
      <c r="E78" s="37"/>
      <c r="F78" s="37"/>
      <c r="G78" s="37"/>
      <c r="H78" s="37"/>
      <c r="I78" s="608"/>
      <c r="J78" s="150"/>
      <c r="K78" s="122"/>
      <c r="L78" s="157"/>
      <c r="N78" s="157"/>
    </row>
    <row r="79" spans="1:17" ht="18" customHeight="1">
      <c r="A79" s="123"/>
      <c r="B79" s="592" t="s">
        <v>140</v>
      </c>
      <c r="C79" s="137"/>
      <c r="D79" s="159"/>
      <c r="E79" s="37"/>
      <c r="F79" s="99"/>
      <c r="G79" s="160"/>
      <c r="H79" s="101"/>
      <c r="I79" s="150"/>
      <c r="J79" s="150"/>
      <c r="K79" s="122"/>
      <c r="L79" s="157"/>
      <c r="M79" s="609"/>
      <c r="N79" s="607"/>
      <c r="Q79" s="110" t="s">
        <v>169</v>
      </c>
    </row>
    <row r="80" spans="1:19" ht="18" customHeight="1">
      <c r="A80" s="123"/>
      <c r="B80" s="124" t="s">
        <v>114</v>
      </c>
      <c r="C80" s="122"/>
      <c r="D80" s="593"/>
      <c r="E80" s="593"/>
      <c r="F80" s="430" t="s">
        <v>161</v>
      </c>
      <c r="G80" s="594"/>
      <c r="H80" s="403">
        <f>MAX(S80-G80,MIN(0))</f>
        <v>0</v>
      </c>
      <c r="I80" s="150"/>
      <c r="J80" s="164"/>
      <c r="K80" s="165"/>
      <c r="L80" s="157"/>
      <c r="M80" s="609"/>
      <c r="N80" s="607"/>
      <c r="O80" s="110" t="b">
        <v>0</v>
      </c>
      <c r="P80" s="578" t="b">
        <v>0</v>
      </c>
      <c r="Q80" s="577">
        <f>G25*20%</f>
        <v>4.800000000000001</v>
      </c>
      <c r="S80" s="595" t="str">
        <f>IF(P80=TRUE,Q80,"0,00 €")</f>
        <v>0,00 €</v>
      </c>
    </row>
    <row r="81" spans="1:19" ht="18" customHeight="1">
      <c r="A81" s="123"/>
      <c r="B81" s="124" t="s">
        <v>65</v>
      </c>
      <c r="C81" s="122"/>
      <c r="D81" s="37"/>
      <c r="E81" s="37"/>
      <c r="F81" s="430" t="s">
        <v>161</v>
      </c>
      <c r="G81" s="594"/>
      <c r="H81" s="403">
        <f>MAX(S81-G81,MIN(0))</f>
        <v>0</v>
      </c>
      <c r="I81" s="150"/>
      <c r="J81" s="164"/>
      <c r="K81" s="165"/>
      <c r="L81" s="157"/>
      <c r="M81" s="609"/>
      <c r="N81" s="607"/>
      <c r="O81" s="110" t="b">
        <v>0</v>
      </c>
      <c r="P81" s="578" t="b">
        <v>0</v>
      </c>
      <c r="Q81" s="577">
        <f>G25*40%</f>
        <v>9.600000000000001</v>
      </c>
      <c r="S81" s="595" t="str">
        <f>IF(P81=TRUE,Q81,"0,00 €")</f>
        <v>0,00 €</v>
      </c>
    </row>
    <row r="82" spans="1:19" ht="18" customHeight="1">
      <c r="A82" s="123"/>
      <c r="B82" s="185" t="s">
        <v>66</v>
      </c>
      <c r="C82" s="122"/>
      <c r="D82" s="163"/>
      <c r="E82" s="163"/>
      <c r="F82" s="430" t="s">
        <v>161</v>
      </c>
      <c r="G82" s="594"/>
      <c r="H82" s="403">
        <f>MAX(S82-G82,MIN(0))</f>
        <v>0</v>
      </c>
      <c r="I82" s="150"/>
      <c r="J82" s="405">
        <f>-T83</f>
        <v>0</v>
      </c>
      <c r="K82" s="165"/>
      <c r="L82" s="157"/>
      <c r="M82" s="609"/>
      <c r="N82" s="607"/>
      <c r="O82" s="110" t="b">
        <v>0</v>
      </c>
      <c r="P82" s="578" t="b">
        <v>0</v>
      </c>
      <c r="Q82" s="577">
        <f>G25*40%</f>
        <v>9.600000000000001</v>
      </c>
      <c r="S82" s="595" t="str">
        <f>IF(P82=TRUE,Q82,"0,00 €")</f>
        <v>0,00 €</v>
      </c>
    </row>
    <row r="83" spans="1:20" ht="18" customHeight="1">
      <c r="A83" s="123"/>
      <c r="B83" s="185"/>
      <c r="C83" s="431"/>
      <c r="D83" s="163"/>
      <c r="E83" s="163"/>
      <c r="F83" s="99"/>
      <c r="G83" s="160"/>
      <c r="H83" s="403"/>
      <c r="I83" s="150"/>
      <c r="J83" s="164"/>
      <c r="K83" s="165"/>
      <c r="L83" s="157"/>
      <c r="M83" s="609"/>
      <c r="N83" s="607"/>
      <c r="S83" s="605">
        <f>SUM(S80:S82)</f>
        <v>0</v>
      </c>
      <c r="T83" s="577">
        <f>MIN(H80+H81+H82,MAX(G27))</f>
        <v>0</v>
      </c>
    </row>
    <row r="84" spans="1:14" ht="18" customHeight="1">
      <c r="A84" s="123"/>
      <c r="B84" s="596" t="s">
        <v>162</v>
      </c>
      <c r="C84" s="110"/>
      <c r="D84" s="110"/>
      <c r="E84" s="110"/>
      <c r="F84" s="110"/>
      <c r="G84" s="110"/>
      <c r="H84" s="607"/>
      <c r="I84" s="150"/>
      <c r="J84" s="150"/>
      <c r="K84" s="122"/>
      <c r="L84" s="157"/>
      <c r="N84" s="157"/>
    </row>
    <row r="85" spans="1:18" ht="18" customHeight="1">
      <c r="A85" s="123"/>
      <c r="B85" s="124" t="s">
        <v>109</v>
      </c>
      <c r="C85" s="430">
        <v>0.2</v>
      </c>
      <c r="D85" s="449"/>
      <c r="E85" s="37" t="s">
        <v>27</v>
      </c>
      <c r="F85" s="99" t="s">
        <v>78</v>
      </c>
      <c r="G85" s="160" t="str">
        <f>IF(D85=0,"",+G25*C85)</f>
        <v/>
      </c>
      <c r="H85" s="403">
        <f>IF(D85=0,0,+D85*G85)</f>
        <v>0</v>
      </c>
      <c r="I85" s="150"/>
      <c r="J85" s="164"/>
      <c r="K85" s="165"/>
      <c r="L85" s="157"/>
      <c r="N85" s="157"/>
      <c r="Q85" s="110" t="s">
        <v>163</v>
      </c>
      <c r="R85" s="577">
        <f>MAX(H85-H90,MIN(0))</f>
        <v>0</v>
      </c>
    </row>
    <row r="86" spans="1:18" ht="18" customHeight="1">
      <c r="A86" s="123"/>
      <c r="B86" s="124" t="s">
        <v>65</v>
      </c>
      <c r="C86" s="430">
        <v>0.4</v>
      </c>
      <c r="D86" s="449"/>
      <c r="E86" s="37" t="s">
        <v>27</v>
      </c>
      <c r="F86" s="99" t="s">
        <v>78</v>
      </c>
      <c r="G86" s="160" t="str">
        <f>IF(D86="","",+G25*C86)</f>
        <v/>
      </c>
      <c r="H86" s="403">
        <f>IF(D86=0,0,+D86*G86)</f>
        <v>0</v>
      </c>
      <c r="I86" s="150"/>
      <c r="J86" s="164"/>
      <c r="K86" s="165"/>
      <c r="L86" s="157"/>
      <c r="N86" s="157"/>
      <c r="Q86" s="110" t="s">
        <v>164</v>
      </c>
      <c r="R86" s="577">
        <f>MAX(H86-H91,MIN(0))</f>
        <v>0</v>
      </c>
    </row>
    <row r="87" spans="1:18" ht="18" customHeight="1">
      <c r="A87" s="123"/>
      <c r="B87" s="185" t="s">
        <v>66</v>
      </c>
      <c r="C87" s="431">
        <v>0.4</v>
      </c>
      <c r="D87" s="448"/>
      <c r="E87" s="163" t="s">
        <v>27</v>
      </c>
      <c r="F87" s="99" t="s">
        <v>78</v>
      </c>
      <c r="G87" s="160" t="str">
        <f>IF(D87="","",+G25*C87)</f>
        <v/>
      </c>
      <c r="H87" s="403">
        <f>IF(D87=0,0,+D87*G87)</f>
        <v>0</v>
      </c>
      <c r="I87" s="150"/>
      <c r="J87" s="164"/>
      <c r="K87" s="165"/>
      <c r="L87" s="157"/>
      <c r="N87" s="157"/>
      <c r="Q87" s="110" t="s">
        <v>165</v>
      </c>
      <c r="R87" s="577">
        <f>MAX(H87-H92,MIN(0))</f>
        <v>0</v>
      </c>
    </row>
    <row r="88" spans="1:18" ht="18" customHeight="1">
      <c r="A88" s="123"/>
      <c r="B88" s="185"/>
      <c r="C88" s="431"/>
      <c r="D88" s="163"/>
      <c r="E88" s="163"/>
      <c r="F88" s="99"/>
      <c r="G88" s="184"/>
      <c r="H88" s="403"/>
      <c r="I88" s="150"/>
      <c r="J88" s="164"/>
      <c r="K88" s="165"/>
      <c r="L88" s="157"/>
      <c r="N88" s="157"/>
      <c r="R88" s="595">
        <f>SUM(R85:R87)</f>
        <v>0</v>
      </c>
    </row>
    <row r="89" spans="1:14" ht="18" customHeight="1">
      <c r="A89" s="123"/>
      <c r="B89" s="596" t="s">
        <v>166</v>
      </c>
      <c r="C89" s="431"/>
      <c r="D89" s="163"/>
      <c r="E89" s="163"/>
      <c r="F89" s="99"/>
      <c r="G89" s="184"/>
      <c r="H89" s="403"/>
      <c r="I89" s="150"/>
      <c r="J89" s="164"/>
      <c r="K89" s="165"/>
      <c r="L89" s="157"/>
      <c r="N89" s="157"/>
    </row>
    <row r="90" spans="1:18" ht="18" customHeight="1">
      <c r="A90" s="123"/>
      <c r="B90" s="124" t="s">
        <v>114</v>
      </c>
      <c r="C90" s="431"/>
      <c r="D90" s="449"/>
      <c r="E90" s="37" t="s">
        <v>27</v>
      </c>
      <c r="F90" s="99" t="s">
        <v>78</v>
      </c>
      <c r="G90" s="594"/>
      <c r="H90" s="403">
        <f>MIN(IF(D90="",0,+D90*IF(G90&gt;=G85,4.8,G90)))</f>
        <v>0</v>
      </c>
      <c r="I90" s="150"/>
      <c r="J90" s="405"/>
      <c r="K90" s="165"/>
      <c r="L90" s="157"/>
      <c r="N90" s="157"/>
      <c r="R90" s="577">
        <f>MAX(H85-H90,"0,00 €")</f>
        <v>0</v>
      </c>
    </row>
    <row r="91" spans="1:18" ht="18" customHeight="1">
      <c r="A91" s="123"/>
      <c r="B91" s="124" t="s">
        <v>65</v>
      </c>
      <c r="C91" s="431"/>
      <c r="D91" s="449"/>
      <c r="E91" s="37" t="s">
        <v>27</v>
      </c>
      <c r="F91" s="99" t="s">
        <v>78</v>
      </c>
      <c r="G91" s="594"/>
      <c r="H91" s="403">
        <f>MIN(IF(D91="",0,+D91*IF(G91&gt;=G86,9.6,G91)))</f>
        <v>0</v>
      </c>
      <c r="I91" s="150"/>
      <c r="J91" s="405"/>
      <c r="K91" s="165"/>
      <c r="L91" s="157"/>
      <c r="N91" s="157"/>
      <c r="R91" s="577">
        <f>MAX(H86-H91,"0,00 €")</f>
        <v>0</v>
      </c>
    </row>
    <row r="92" spans="1:18" ht="18" customHeight="1">
      <c r="A92" s="123"/>
      <c r="B92" s="185" t="s">
        <v>66</v>
      </c>
      <c r="C92" s="431"/>
      <c r="D92" s="448"/>
      <c r="E92" s="163" t="s">
        <v>27</v>
      </c>
      <c r="F92" s="99" t="s">
        <v>78</v>
      </c>
      <c r="G92" s="594"/>
      <c r="H92" s="403">
        <f>MIN(IF(D92="",0,+D92*IF(G92&gt;=G87,9.6,G92)))</f>
        <v>0</v>
      </c>
      <c r="I92" s="150"/>
      <c r="J92" s="405">
        <f>-R88</f>
        <v>0</v>
      </c>
      <c r="K92" s="165"/>
      <c r="L92" s="157"/>
      <c r="N92" s="157"/>
      <c r="R92" s="577">
        <f>MAX(H87-H92,"0,00 €")</f>
        <v>0</v>
      </c>
    </row>
    <row r="93" spans="1:18" ht="18" customHeight="1">
      <c r="A93" s="123"/>
      <c r="B93" s="185"/>
      <c r="C93" s="431"/>
      <c r="D93" s="163"/>
      <c r="E93" s="163"/>
      <c r="F93" s="99"/>
      <c r="G93" s="606"/>
      <c r="H93" s="403"/>
      <c r="I93" s="150"/>
      <c r="J93" s="164"/>
      <c r="K93" s="165"/>
      <c r="L93" s="157"/>
      <c r="N93" s="157"/>
      <c r="R93" s="577"/>
    </row>
    <row r="94" spans="1:18" ht="18" customHeight="1">
      <c r="A94" s="123"/>
      <c r="B94" s="185"/>
      <c r="C94" s="431"/>
      <c r="D94" s="163"/>
      <c r="E94" s="163"/>
      <c r="F94" s="99"/>
      <c r="G94" s="606"/>
      <c r="H94" s="403"/>
      <c r="I94" s="150"/>
      <c r="J94" s="164"/>
      <c r="K94" s="165"/>
      <c r="L94" s="157"/>
      <c r="N94" s="157"/>
      <c r="R94" s="577"/>
    </row>
    <row r="95" spans="1:14" ht="18" customHeight="1">
      <c r="A95" s="123"/>
      <c r="B95" s="592" t="s">
        <v>141</v>
      </c>
      <c r="C95" s="137"/>
      <c r="D95" s="159"/>
      <c r="E95" s="37"/>
      <c r="F95" s="99"/>
      <c r="G95" s="160"/>
      <c r="H95" s="101"/>
      <c r="I95" s="150"/>
      <c r="J95" s="150"/>
      <c r="K95" s="122"/>
      <c r="L95" s="157"/>
      <c r="M95" s="609"/>
      <c r="N95" s="610"/>
    </row>
    <row r="96" spans="1:19" ht="18" customHeight="1">
      <c r="A96" s="123"/>
      <c r="B96" s="124" t="s">
        <v>114</v>
      </c>
      <c r="C96" s="122"/>
      <c r="D96" s="593"/>
      <c r="E96" s="593"/>
      <c r="F96" s="430" t="s">
        <v>161</v>
      </c>
      <c r="G96" s="594"/>
      <c r="H96" s="403">
        <f>MAX(S96-G96,MIN(0))</f>
        <v>0</v>
      </c>
      <c r="I96" s="150"/>
      <c r="J96" s="164"/>
      <c r="K96" s="165"/>
      <c r="L96" s="157"/>
      <c r="M96" s="609"/>
      <c r="N96" s="610"/>
      <c r="O96" s="110" t="b">
        <v>0</v>
      </c>
      <c r="P96" s="578" t="b">
        <v>0</v>
      </c>
      <c r="Q96" s="577">
        <f>G25*20%</f>
        <v>4.800000000000001</v>
      </c>
      <c r="S96" s="595" t="str">
        <f>IF(P96=TRUE,Q96,"0,00 €")</f>
        <v>0,00 €</v>
      </c>
    </row>
    <row r="97" spans="1:19" ht="18" customHeight="1">
      <c r="A97" s="123"/>
      <c r="B97" s="124" t="s">
        <v>65</v>
      </c>
      <c r="C97" s="122"/>
      <c r="D97" s="37"/>
      <c r="E97" s="37"/>
      <c r="F97" s="430" t="s">
        <v>161</v>
      </c>
      <c r="G97" s="594"/>
      <c r="H97" s="403">
        <f>MAX(S97-G97,MIN(0))</f>
        <v>0</v>
      </c>
      <c r="I97" s="150"/>
      <c r="J97" s="164"/>
      <c r="K97" s="165"/>
      <c r="L97" s="157"/>
      <c r="M97" s="609"/>
      <c r="N97" s="610"/>
      <c r="O97" s="110" t="b">
        <v>0</v>
      </c>
      <c r="P97" s="578" t="b">
        <v>0</v>
      </c>
      <c r="Q97" s="577">
        <f>G25*40%</f>
        <v>9.600000000000001</v>
      </c>
      <c r="S97" s="595" t="str">
        <f>IF(P97=TRUE,Q97,"0,00 €")</f>
        <v>0,00 €</v>
      </c>
    </row>
    <row r="98" spans="1:19" ht="18" customHeight="1">
      <c r="A98" s="123"/>
      <c r="B98" s="185" t="s">
        <v>66</v>
      </c>
      <c r="C98" s="122"/>
      <c r="D98" s="163"/>
      <c r="E98" s="163"/>
      <c r="F98" s="430" t="s">
        <v>161</v>
      </c>
      <c r="G98" s="594"/>
      <c r="H98" s="403">
        <f>MAX(S98-G98,MIN(0))</f>
        <v>0</v>
      </c>
      <c r="I98" s="150"/>
      <c r="J98" s="405">
        <f>-T100</f>
        <v>0</v>
      </c>
      <c r="K98" s="165"/>
      <c r="L98" s="157"/>
      <c r="M98" s="609"/>
      <c r="N98" s="610"/>
      <c r="O98" s="110" t="b">
        <v>0</v>
      </c>
      <c r="P98" s="578" t="b">
        <v>0</v>
      </c>
      <c r="Q98" s="577">
        <f>G25*40%</f>
        <v>9.600000000000001</v>
      </c>
      <c r="S98" s="595" t="str">
        <f>IF(P98=TRUE,Q98,"0,00 €")</f>
        <v>0,00 €</v>
      </c>
    </row>
    <row r="99" spans="1:19" ht="18" customHeight="1">
      <c r="A99" s="123"/>
      <c r="B99" s="185"/>
      <c r="C99" s="122"/>
      <c r="D99" s="163"/>
      <c r="E99" s="163"/>
      <c r="F99" s="430"/>
      <c r="G99" s="597"/>
      <c r="H99" s="403"/>
      <c r="I99" s="150"/>
      <c r="J99" s="405"/>
      <c r="K99" s="165"/>
      <c r="L99" s="157"/>
      <c r="M99" s="609"/>
      <c r="N99" s="610"/>
      <c r="P99" s="578"/>
      <c r="Q99" s="577"/>
      <c r="S99" s="595"/>
    </row>
    <row r="100" spans="1:20" ht="18" customHeight="1">
      <c r="A100" s="123"/>
      <c r="B100" s="185"/>
      <c r="C100" s="431"/>
      <c r="D100" s="163"/>
      <c r="E100" s="163"/>
      <c r="F100" s="99"/>
      <c r="G100" s="160"/>
      <c r="H100" s="403"/>
      <c r="I100" s="150"/>
      <c r="J100" s="405"/>
      <c r="K100" s="165"/>
      <c r="L100" s="157"/>
      <c r="M100" s="609"/>
      <c r="N100" s="610"/>
      <c r="S100" s="605">
        <f>SUM(S96:S98)</f>
        <v>0</v>
      </c>
      <c r="T100" s="577">
        <f>MIN(H96+H97+H98,MAX(G27))</f>
        <v>0</v>
      </c>
    </row>
    <row r="101" spans="1:14" ht="26.25" customHeight="1">
      <c r="A101" s="123"/>
      <c r="B101" s="698" t="s">
        <v>174</v>
      </c>
      <c r="C101" s="684"/>
      <c r="D101" s="684"/>
      <c r="E101" s="684"/>
      <c r="F101" s="684"/>
      <c r="G101" s="684"/>
      <c r="H101" s="685"/>
      <c r="I101" s="170"/>
      <c r="J101" s="150"/>
      <c r="K101" s="122"/>
      <c r="L101" s="157"/>
      <c r="N101" s="157"/>
    </row>
    <row r="102" spans="1:14" ht="5.1" customHeight="1">
      <c r="A102" s="123"/>
      <c r="B102" s="191"/>
      <c r="C102" s="137"/>
      <c r="D102" s="159"/>
      <c r="E102" s="37"/>
      <c r="F102" s="99"/>
      <c r="G102" s="160"/>
      <c r="H102" s="101"/>
      <c r="I102" s="170"/>
      <c r="J102" s="150"/>
      <c r="K102" s="122"/>
      <c r="L102" s="157"/>
      <c r="N102" s="157"/>
    </row>
    <row r="103" spans="1:14" ht="18" customHeight="1">
      <c r="A103" s="123"/>
      <c r="B103" s="124" t="s">
        <v>176</v>
      </c>
      <c r="C103" s="430"/>
      <c r="D103" s="37">
        <f>IF(D44&gt;0,+D44,0)</f>
        <v>0</v>
      </c>
      <c r="E103" s="37" t="s">
        <v>27</v>
      </c>
      <c r="F103" s="99" t="s">
        <v>78</v>
      </c>
      <c r="G103" s="100">
        <f>+G44</f>
        <v>0</v>
      </c>
      <c r="H103" s="403">
        <f>+D103*G103</f>
        <v>0</v>
      </c>
      <c r="I103" s="170"/>
      <c r="J103" s="150"/>
      <c r="K103" s="122"/>
      <c r="L103" s="157"/>
      <c r="N103" s="157"/>
    </row>
    <row r="104" spans="1:14" ht="18" customHeight="1">
      <c r="A104" s="123"/>
      <c r="B104" s="124" t="s">
        <v>65</v>
      </c>
      <c r="C104" s="430"/>
      <c r="D104" s="449"/>
      <c r="E104" s="37" t="s">
        <v>27</v>
      </c>
      <c r="F104" s="99" t="s">
        <v>78</v>
      </c>
      <c r="G104" s="449"/>
      <c r="H104" s="403">
        <f>+D104*G104</f>
        <v>0</v>
      </c>
      <c r="I104" s="170"/>
      <c r="J104" s="150"/>
      <c r="K104" s="122"/>
      <c r="L104" s="157"/>
      <c r="N104" s="157"/>
    </row>
    <row r="105" spans="1:14" ht="26.25" customHeight="1">
      <c r="A105" s="123"/>
      <c r="B105" s="185" t="s">
        <v>66</v>
      </c>
      <c r="C105" s="431"/>
      <c r="D105" s="448"/>
      <c r="E105" s="163" t="s">
        <v>27</v>
      </c>
      <c r="F105" s="162" t="s">
        <v>78</v>
      </c>
      <c r="G105" s="448"/>
      <c r="H105" s="403">
        <f>+D105*G105</f>
        <v>0</v>
      </c>
      <c r="I105" s="170"/>
      <c r="J105" s="405">
        <f>-SUM(H103+H104+H105)</f>
        <v>0</v>
      </c>
      <c r="K105" s="122"/>
      <c r="L105" s="157"/>
      <c r="N105" s="157"/>
    </row>
    <row r="106" spans="1:14" ht="9.95" customHeight="1">
      <c r="A106" s="125"/>
      <c r="B106" s="167"/>
      <c r="C106" s="167"/>
      <c r="D106" s="167"/>
      <c r="E106" s="167"/>
      <c r="F106" s="167"/>
      <c r="G106" s="167"/>
      <c r="H106" s="189"/>
      <c r="I106" s="170"/>
      <c r="J106" s="150"/>
      <c r="K106" s="122"/>
      <c r="L106" s="157"/>
      <c r="N106" s="157"/>
    </row>
    <row r="107" spans="2:14" ht="18">
      <c r="B107" s="37"/>
      <c r="C107" s="171"/>
      <c r="D107" s="171"/>
      <c r="E107" s="171"/>
      <c r="F107" s="171"/>
      <c r="G107" s="171"/>
      <c r="H107" s="161"/>
      <c r="I107" s="170"/>
      <c r="J107" s="150"/>
      <c r="K107" s="122"/>
      <c r="L107" s="157"/>
      <c r="N107" s="157"/>
    </row>
    <row r="108" spans="1:14" ht="18.75" thickBot="1">
      <c r="A108" s="194"/>
      <c r="B108" s="195"/>
      <c r="C108" s="195"/>
      <c r="D108" s="195"/>
      <c r="E108" s="195"/>
      <c r="F108" s="195"/>
      <c r="G108" s="195"/>
      <c r="H108" s="195"/>
      <c r="I108" s="196"/>
      <c r="J108" s="150"/>
      <c r="K108" s="122"/>
      <c r="L108" s="157"/>
      <c r="N108" s="157"/>
    </row>
    <row r="109" spans="1:14" ht="18">
      <c r="A109" s="197"/>
      <c r="B109" s="37"/>
      <c r="C109" s="37"/>
      <c r="D109" s="37"/>
      <c r="E109" s="37"/>
      <c r="F109" s="37"/>
      <c r="G109" s="37"/>
      <c r="H109" s="37"/>
      <c r="I109" s="37"/>
      <c r="J109" s="150"/>
      <c r="K109" s="122"/>
      <c r="L109" s="157"/>
      <c r="N109" s="157"/>
    </row>
    <row r="110" spans="1:18" ht="25.5">
      <c r="A110" s="198"/>
      <c r="B110" s="188" t="s">
        <v>82</v>
      </c>
      <c r="C110" s="37"/>
      <c r="D110" s="37"/>
      <c r="E110" s="37"/>
      <c r="F110" s="37"/>
      <c r="G110" s="37"/>
      <c r="H110" s="406" t="s">
        <v>86</v>
      </c>
      <c r="I110" s="37"/>
      <c r="J110" s="405">
        <f>MAX(R110,MIN(0))</f>
        <v>0</v>
      </c>
      <c r="K110" s="531"/>
      <c r="L110" s="532">
        <f>SUM(L23:L107)</f>
        <v>0</v>
      </c>
      <c r="N110" s="199"/>
      <c r="R110" s="110">
        <f>SUM(J22:J109)</f>
        <v>0</v>
      </c>
    </row>
    <row r="111" spans="1:14" ht="18.75" thickBot="1">
      <c r="A111" s="200"/>
      <c r="B111" s="195"/>
      <c r="C111" s="195"/>
      <c r="D111" s="195"/>
      <c r="E111" s="195"/>
      <c r="F111" s="195"/>
      <c r="G111" s="195"/>
      <c r="H111" s="195"/>
      <c r="I111" s="195"/>
      <c r="J111" s="201"/>
      <c r="K111" s="122"/>
      <c r="L111" s="202"/>
      <c r="N111" s="202"/>
    </row>
    <row r="112" spans="2:8" ht="15">
      <c r="B112" s="122"/>
      <c r="C112" s="110"/>
      <c r="D112" s="110"/>
      <c r="E112" s="110"/>
      <c r="F112" s="110"/>
      <c r="G112" s="110"/>
      <c r="H112" s="122"/>
    </row>
    <row r="113" spans="2:12" ht="19.5">
      <c r="B113" s="203"/>
      <c r="C113" s="204"/>
      <c r="D113" s="110"/>
      <c r="E113" s="110"/>
      <c r="F113" s="110"/>
      <c r="G113" s="110"/>
      <c r="H113" s="122"/>
      <c r="L113" s="580"/>
    </row>
    <row r="114" spans="2:8" ht="19.5">
      <c r="B114" s="205"/>
      <c r="C114" s="204"/>
      <c r="D114" s="110"/>
      <c r="E114" s="110"/>
      <c r="F114" s="110"/>
      <c r="G114" s="110"/>
      <c r="H114" s="122"/>
    </row>
    <row r="115" spans="2:8" ht="5.1" customHeight="1">
      <c r="B115" s="205"/>
      <c r="C115" s="204"/>
      <c r="D115" s="110"/>
      <c r="E115" s="110"/>
      <c r="F115" s="110"/>
      <c r="G115" s="110"/>
      <c r="H115" s="122"/>
    </row>
    <row r="116" spans="2:8" ht="19.5">
      <c r="B116" s="205"/>
      <c r="C116" s="204"/>
      <c r="D116" s="110"/>
      <c r="E116" s="110"/>
      <c r="F116" s="110"/>
      <c r="G116" s="110"/>
      <c r="H116" s="122"/>
    </row>
    <row r="117" spans="2:8" ht="5.1" customHeight="1">
      <c r="B117" s="205"/>
      <c r="C117" s="204"/>
      <c r="D117" s="110"/>
      <c r="E117" s="110"/>
      <c r="F117" s="110"/>
      <c r="G117" s="110"/>
      <c r="H117" s="122"/>
    </row>
    <row r="118" spans="2:8" ht="15">
      <c r="B118" s="122"/>
      <c r="C118" s="110"/>
      <c r="D118" s="110"/>
      <c r="E118" s="110"/>
      <c r="F118" s="110"/>
      <c r="G118" s="110"/>
      <c r="H118" s="122"/>
    </row>
    <row r="119" spans="2:8" ht="15">
      <c r="B119" s="122"/>
      <c r="C119" s="206"/>
      <c r="D119" s="110"/>
      <c r="E119" s="110"/>
      <c r="F119" s="110"/>
      <c r="G119" s="110"/>
      <c r="H119" s="122"/>
    </row>
    <row r="120" spans="2:8" ht="19.5" hidden="1">
      <c r="B120" s="207"/>
      <c r="C120" s="208"/>
      <c r="H120" s="209"/>
    </row>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BC9" sheet="1" objects="1" scenarios="1" selectLockedCells="1"/>
  <mergeCells count="13">
    <mergeCell ref="B101:H101"/>
    <mergeCell ref="C4:J4"/>
    <mergeCell ref="C7:D7"/>
    <mergeCell ref="C10:D10"/>
    <mergeCell ref="C12:D12"/>
    <mergeCell ref="C66:E66"/>
    <mergeCell ref="B77:H77"/>
    <mergeCell ref="B74:E74"/>
    <mergeCell ref="B72:E72"/>
    <mergeCell ref="L12:N12"/>
    <mergeCell ref="C15:J15"/>
    <mergeCell ref="C16:J16"/>
    <mergeCell ref="C20:F20"/>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C10:D10 C12:D12">
      <formula1>42005</formula1>
      <formula2>42369</formula2>
    </dataValidation>
    <dataValidation type="time" allowBlank="1" showInputMessage="1" showErrorMessage="1" errorTitle="Hinweis zur Eingabe" error="Bitte geben Sie die Uhrzeit mit Doppelpunkt ein; z.B. 15:00." sqref="F10 F12">
      <formula1>0</formula1>
      <formula2>0.9993055555555556</formula2>
    </dataValidation>
  </dataValidations>
  <printOptions horizontalCentered="1" verticalCentered="1"/>
  <pageMargins left="0.7874015748031497" right="0.1968503937007874" top="0.1968503937007874" bottom="0.3937007874015748" header="0" footer="0"/>
  <pageSetup blackAndWhite="1" fitToHeight="1" fitToWidth="1" horizontalDpi="300" verticalDpi="300" orientation="portrait" paperSize="9" scale="42" r:id="rId4"/>
  <rowBreaks count="1" manualBreakCount="1">
    <brk id="28" max="16383" man="1"/>
  </rowBreaks>
  <colBreaks count="1" manualBreakCount="1">
    <brk id="3" max="16383" man="1"/>
  </col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U54"/>
  <sheetViews>
    <sheetView showGridLines="0" workbookViewId="0" topLeftCell="A1">
      <selection activeCell="E4" sqref="E4:S4"/>
    </sheetView>
  </sheetViews>
  <sheetFormatPr defaultColWidth="0" defaultRowHeight="12.75" zeroHeight="1"/>
  <cols>
    <col min="1" max="1" width="5.8515625" style="210" customWidth="1"/>
    <col min="2" max="3" width="0.71875" style="210" customWidth="1"/>
    <col min="4" max="4" width="37.7109375" style="210" customWidth="1"/>
    <col min="5" max="6" width="0.71875" style="210" customWidth="1"/>
    <col min="7" max="7" width="13.7109375" style="210" customWidth="1"/>
    <col min="8" max="9" width="0.71875" style="210" customWidth="1"/>
    <col min="10" max="10" width="10.7109375" style="210" customWidth="1"/>
    <col min="11" max="12" width="0.71875" style="210" customWidth="1"/>
    <col min="13" max="13" width="10.7109375" style="210" customWidth="1"/>
    <col min="14" max="15" width="0.71875" style="210" customWidth="1"/>
    <col min="16" max="16" width="13.28125" style="210" customWidth="1"/>
    <col min="17" max="18" width="0.71875" style="210" customWidth="1"/>
    <col min="19" max="19" width="16.7109375" style="210" customWidth="1"/>
    <col min="20" max="21" width="0.71875" style="210" customWidth="1"/>
    <col min="22" max="22" width="13.28125" style="210" customWidth="1"/>
    <col min="23" max="23" width="0.85546875" style="210" customWidth="1"/>
    <col min="24" max="16384" width="13.28125" style="210" hidden="1" customWidth="1"/>
  </cols>
  <sheetData>
    <row r="1" spans="1:23" ht="32.25" customHeight="1">
      <c r="A1" s="710"/>
      <c r="B1" s="710"/>
      <c r="C1" s="710"/>
      <c r="D1" s="710"/>
      <c r="E1" s="710"/>
      <c r="F1" s="710"/>
      <c r="G1" s="710"/>
      <c r="H1" s="710"/>
      <c r="I1" s="710"/>
      <c r="J1" s="710"/>
      <c r="K1" s="710"/>
      <c r="L1" s="710"/>
      <c r="M1" s="710"/>
      <c r="N1" s="710"/>
      <c r="O1" s="710"/>
      <c r="P1" s="710"/>
      <c r="Q1" s="710"/>
      <c r="R1" s="710"/>
      <c r="S1" s="710"/>
      <c r="T1" s="710"/>
      <c r="U1" s="710"/>
      <c r="V1" s="710"/>
      <c r="W1" s="41"/>
    </row>
    <row r="2" spans="1:23" s="213" customFormat="1" ht="22.5" customHeight="1">
      <c r="A2" s="702" t="s">
        <v>113</v>
      </c>
      <c r="B2" s="702"/>
      <c r="C2" s="702"/>
      <c r="D2" s="702"/>
      <c r="E2" s="702"/>
      <c r="F2" s="702"/>
      <c r="G2" s="702"/>
      <c r="H2" s="702"/>
      <c r="I2" s="702"/>
      <c r="J2" s="702"/>
      <c r="K2" s="702"/>
      <c r="L2" s="702"/>
      <c r="M2" s="702"/>
      <c r="N2" s="702"/>
      <c r="O2" s="702"/>
      <c r="P2" s="702"/>
      <c r="Q2" s="702"/>
      <c r="R2" s="702"/>
      <c r="S2" s="702"/>
      <c r="T2" s="702"/>
      <c r="U2" s="702"/>
      <c r="V2" s="702"/>
      <c r="W2" s="212"/>
    </row>
    <row r="3" spans="1:23" ht="15.75" customHeight="1">
      <c r="A3" s="43"/>
      <c r="B3" s="43"/>
      <c r="C3" s="43"/>
      <c r="D3" s="43"/>
      <c r="E3" s="43"/>
      <c r="F3" s="43"/>
      <c r="G3" s="43"/>
      <c r="H3" s="43"/>
      <c r="I3" s="43"/>
      <c r="J3" s="43"/>
      <c r="K3" s="43"/>
      <c r="L3" s="43"/>
      <c r="M3" s="43"/>
      <c r="N3" s="43"/>
      <c r="O3" s="43"/>
      <c r="P3" s="43"/>
      <c r="Q3" s="43"/>
      <c r="R3" s="43"/>
      <c r="S3" s="43"/>
      <c r="T3" s="43"/>
      <c r="U3" s="43"/>
      <c r="V3" s="43"/>
      <c r="W3" s="41"/>
    </row>
    <row r="4" spans="1:23" ht="19.5">
      <c r="A4" s="41"/>
      <c r="B4" s="41"/>
      <c r="C4" s="57"/>
      <c r="D4" s="214" t="s">
        <v>29</v>
      </c>
      <c r="E4" s="703"/>
      <c r="F4" s="704"/>
      <c r="G4" s="704"/>
      <c r="H4" s="704"/>
      <c r="I4" s="704"/>
      <c r="J4" s="704"/>
      <c r="K4" s="704"/>
      <c r="L4" s="704"/>
      <c r="M4" s="704"/>
      <c r="N4" s="704"/>
      <c r="O4" s="704"/>
      <c r="P4" s="704"/>
      <c r="Q4" s="704"/>
      <c r="R4" s="704"/>
      <c r="S4" s="705"/>
      <c r="T4" s="44"/>
      <c r="U4" s="44"/>
      <c r="V4" s="44"/>
      <c r="W4" s="41"/>
    </row>
    <row r="5" spans="1:23" ht="15.75" customHeight="1">
      <c r="A5" s="51"/>
      <c r="B5" s="51"/>
      <c r="C5" s="51"/>
      <c r="D5" s="51"/>
      <c r="E5" s="51"/>
      <c r="F5" s="51"/>
      <c r="G5" s="51"/>
      <c r="H5" s="51"/>
      <c r="I5" s="51"/>
      <c r="J5" s="51"/>
      <c r="K5" s="51"/>
      <c r="L5" s="51"/>
      <c r="M5" s="51"/>
      <c r="N5" s="51"/>
      <c r="O5" s="51"/>
      <c r="P5" s="51"/>
      <c r="Q5" s="51"/>
      <c r="R5" s="51"/>
      <c r="S5" s="51"/>
      <c r="T5" s="51"/>
      <c r="U5" s="51"/>
      <c r="V5" s="51"/>
      <c r="W5" s="41"/>
    </row>
    <row r="6" spans="1:23" ht="5.1" customHeight="1">
      <c r="A6" s="399"/>
      <c r="B6" s="41"/>
      <c r="C6" s="41"/>
      <c r="D6" s="41"/>
      <c r="E6" s="41"/>
      <c r="F6" s="41"/>
      <c r="G6" s="41"/>
      <c r="H6" s="41"/>
      <c r="I6" s="41"/>
      <c r="J6" s="41"/>
      <c r="K6" s="41"/>
      <c r="L6" s="41"/>
      <c r="M6" s="41"/>
      <c r="N6" s="41"/>
      <c r="O6" s="41"/>
      <c r="P6" s="41"/>
      <c r="Q6" s="41"/>
      <c r="R6" s="41"/>
      <c r="S6" s="41"/>
      <c r="T6" s="41"/>
      <c r="U6" s="41"/>
      <c r="V6" s="400"/>
      <c r="W6" s="41"/>
    </row>
    <row r="7" spans="1:23" ht="15.75" customHeight="1">
      <c r="A7" s="715" t="s">
        <v>30</v>
      </c>
      <c r="B7" s="215"/>
      <c r="C7" s="68"/>
      <c r="D7" s="68"/>
      <c r="E7" s="215"/>
      <c r="F7" s="68"/>
      <c r="G7" s="711" t="s">
        <v>31</v>
      </c>
      <c r="H7" s="215"/>
      <c r="I7" s="68"/>
      <c r="J7" s="709" t="s">
        <v>32</v>
      </c>
      <c r="K7" s="709"/>
      <c r="L7" s="709"/>
      <c r="M7" s="709"/>
      <c r="N7" s="216"/>
      <c r="O7" s="216"/>
      <c r="P7" s="711" t="s">
        <v>33</v>
      </c>
      <c r="Q7" s="114"/>
      <c r="R7" s="112"/>
      <c r="S7" s="711" t="s">
        <v>34</v>
      </c>
      <c r="T7" s="114"/>
      <c r="U7" s="112"/>
      <c r="V7" s="713" t="s">
        <v>68</v>
      </c>
      <c r="W7" s="41"/>
    </row>
    <row r="8" spans="1:23" ht="15.75" customHeight="1">
      <c r="A8" s="716"/>
      <c r="B8" s="217"/>
      <c r="C8" s="218"/>
      <c r="D8" s="218" t="s">
        <v>35</v>
      </c>
      <c r="E8" s="217"/>
      <c r="F8" s="218"/>
      <c r="G8" s="712"/>
      <c r="H8" s="217"/>
      <c r="I8" s="218"/>
      <c r="J8" s="218" t="s">
        <v>4</v>
      </c>
      <c r="K8" s="217"/>
      <c r="L8" s="218"/>
      <c r="M8" s="218" t="s">
        <v>6</v>
      </c>
      <c r="N8" s="217"/>
      <c r="O8" s="218"/>
      <c r="P8" s="712"/>
      <c r="Q8" s="115"/>
      <c r="R8" s="113"/>
      <c r="S8" s="712"/>
      <c r="T8" s="115"/>
      <c r="U8" s="113"/>
      <c r="V8" s="714"/>
      <c r="W8" s="41"/>
    </row>
    <row r="9" spans="1:23" ht="12.75">
      <c r="A9" s="716"/>
      <c r="B9" s="217"/>
      <c r="C9" s="218"/>
      <c r="D9" s="218"/>
      <c r="E9" s="217"/>
      <c r="F9" s="218"/>
      <c r="G9" s="712"/>
      <c r="H9" s="217"/>
      <c r="I9" s="218"/>
      <c r="J9" s="218"/>
      <c r="K9" s="217"/>
      <c r="L9" s="218"/>
      <c r="M9" s="218"/>
      <c r="N9" s="217"/>
      <c r="O9" s="218"/>
      <c r="P9" s="712"/>
      <c r="Q9" s="115"/>
      <c r="R9" s="113"/>
      <c r="S9" s="712"/>
      <c r="T9" s="115"/>
      <c r="U9" s="113"/>
      <c r="V9" s="714"/>
      <c r="W9" s="41"/>
    </row>
    <row r="10" spans="1:23" ht="5.1" customHeight="1">
      <c r="A10" s="65"/>
      <c r="B10" s="55"/>
      <c r="C10" s="52"/>
      <c r="D10" s="52"/>
      <c r="E10" s="55"/>
      <c r="F10" s="52"/>
      <c r="G10" s="52"/>
      <c r="H10" s="55"/>
      <c r="I10" s="52"/>
      <c r="J10" s="52"/>
      <c r="K10" s="55"/>
      <c r="L10" s="52"/>
      <c r="M10" s="52"/>
      <c r="N10" s="55"/>
      <c r="O10" s="52"/>
      <c r="P10" s="52"/>
      <c r="Q10" s="55"/>
      <c r="R10" s="52"/>
      <c r="S10" s="52"/>
      <c r="T10" s="55"/>
      <c r="U10" s="52"/>
      <c r="V10" s="55"/>
      <c r="W10" s="41"/>
    </row>
    <row r="11" spans="1:23" ht="12.75">
      <c r="A11" s="397"/>
      <c r="B11" s="57"/>
      <c r="C11" s="41"/>
      <c r="D11" s="41"/>
      <c r="E11" s="57"/>
      <c r="F11" s="41"/>
      <c r="G11" s="41"/>
      <c r="H11" s="57"/>
      <c r="I11" s="41"/>
      <c r="J11" s="41"/>
      <c r="K11" s="57"/>
      <c r="L11" s="41"/>
      <c r="M11" s="41"/>
      <c r="N11" s="57"/>
      <c r="O11" s="41"/>
      <c r="P11" s="41"/>
      <c r="Q11" s="57"/>
      <c r="R11" s="41"/>
      <c r="S11" s="41"/>
      <c r="T11" s="57"/>
      <c r="U11" s="41"/>
      <c r="V11" s="394"/>
      <c r="W11" s="41"/>
    </row>
    <row r="12" spans="1:23" ht="25.5">
      <c r="A12" s="67">
        <v>1</v>
      </c>
      <c r="B12" s="58"/>
      <c r="C12" s="59"/>
      <c r="D12" s="38"/>
      <c r="E12" s="219"/>
      <c r="F12" s="70"/>
      <c r="G12" s="382"/>
      <c r="H12" s="57"/>
      <c r="I12" s="41"/>
      <c r="J12" s="39"/>
      <c r="K12" s="220"/>
      <c r="L12" s="221"/>
      <c r="M12" s="39"/>
      <c r="N12" s="57"/>
      <c r="O12" s="41"/>
      <c r="P12" s="39"/>
      <c r="Q12" s="57"/>
      <c r="R12" s="41"/>
      <c r="S12" s="40"/>
      <c r="T12" s="222"/>
      <c r="U12" s="223"/>
      <c r="V12" s="395"/>
      <c r="W12" s="41"/>
    </row>
    <row r="13" spans="1:23" ht="25.5">
      <c r="A13" s="67">
        <f aca="true" t="shared" si="0" ref="A13:A42">+A12+1</f>
        <v>2</v>
      </c>
      <c r="B13" s="58"/>
      <c r="C13" s="59"/>
      <c r="D13" s="38"/>
      <c r="E13" s="219"/>
      <c r="F13" s="70"/>
      <c r="G13" s="382"/>
      <c r="H13" s="57"/>
      <c r="I13" s="41"/>
      <c r="J13" s="39"/>
      <c r="K13" s="220"/>
      <c r="L13" s="221"/>
      <c r="M13" s="39"/>
      <c r="N13" s="57"/>
      <c r="O13" s="41"/>
      <c r="P13" s="39"/>
      <c r="Q13" s="57"/>
      <c r="R13" s="41"/>
      <c r="S13" s="40"/>
      <c r="T13" s="222"/>
      <c r="U13" s="223"/>
      <c r="V13" s="395"/>
      <c r="W13" s="41"/>
    </row>
    <row r="14" spans="1:23" ht="25.5">
      <c r="A14" s="67">
        <f t="shared" si="0"/>
        <v>3</v>
      </c>
      <c r="B14" s="58"/>
      <c r="C14" s="59"/>
      <c r="D14" s="38"/>
      <c r="E14" s="219"/>
      <c r="F14" s="70"/>
      <c r="G14" s="382"/>
      <c r="H14" s="57"/>
      <c r="I14" s="41"/>
      <c r="J14" s="39"/>
      <c r="K14" s="220"/>
      <c r="L14" s="221"/>
      <c r="M14" s="39"/>
      <c r="N14" s="57"/>
      <c r="O14" s="41"/>
      <c r="P14" s="39"/>
      <c r="Q14" s="57"/>
      <c r="R14" s="41"/>
      <c r="S14" s="40"/>
      <c r="T14" s="222"/>
      <c r="U14" s="223"/>
      <c r="V14" s="395"/>
      <c r="W14" s="41"/>
    </row>
    <row r="15" spans="1:23" ht="25.5">
      <c r="A15" s="67">
        <f t="shared" si="0"/>
        <v>4</v>
      </c>
      <c r="B15" s="58"/>
      <c r="C15" s="59"/>
      <c r="D15" s="38"/>
      <c r="E15" s="219"/>
      <c r="F15" s="70"/>
      <c r="G15" s="382"/>
      <c r="H15" s="57"/>
      <c r="I15" s="41"/>
      <c r="J15" s="39"/>
      <c r="K15" s="220"/>
      <c r="L15" s="221"/>
      <c r="M15" s="39"/>
      <c r="N15" s="57"/>
      <c r="O15" s="41"/>
      <c r="P15" s="39"/>
      <c r="Q15" s="57"/>
      <c r="R15" s="41"/>
      <c r="S15" s="40"/>
      <c r="T15" s="222"/>
      <c r="U15" s="223"/>
      <c r="V15" s="395"/>
      <c r="W15" s="41"/>
    </row>
    <row r="16" spans="1:23" ht="25.5">
      <c r="A16" s="67">
        <f t="shared" si="0"/>
        <v>5</v>
      </c>
      <c r="B16" s="58"/>
      <c r="C16" s="59"/>
      <c r="D16" s="38"/>
      <c r="E16" s="219"/>
      <c r="F16" s="70"/>
      <c r="G16" s="382"/>
      <c r="H16" s="57"/>
      <c r="I16" s="41"/>
      <c r="J16" s="39"/>
      <c r="K16" s="220"/>
      <c r="L16" s="221"/>
      <c r="M16" s="39"/>
      <c r="N16" s="57"/>
      <c r="O16" s="41"/>
      <c r="P16" s="39"/>
      <c r="Q16" s="57"/>
      <c r="R16" s="41"/>
      <c r="S16" s="40"/>
      <c r="T16" s="222"/>
      <c r="U16" s="223"/>
      <c r="V16" s="395"/>
      <c r="W16" s="41"/>
    </row>
    <row r="17" spans="1:23" ht="25.5">
      <c r="A17" s="67">
        <f t="shared" si="0"/>
        <v>6</v>
      </c>
      <c r="B17" s="58"/>
      <c r="C17" s="59"/>
      <c r="D17" s="38"/>
      <c r="E17" s="219"/>
      <c r="F17" s="70"/>
      <c r="G17" s="382"/>
      <c r="H17" s="57"/>
      <c r="I17" s="41"/>
      <c r="J17" s="39"/>
      <c r="K17" s="220"/>
      <c r="L17" s="221"/>
      <c r="M17" s="39"/>
      <c r="N17" s="57"/>
      <c r="O17" s="41"/>
      <c r="P17" s="39"/>
      <c r="Q17" s="57"/>
      <c r="R17" s="41"/>
      <c r="S17" s="40"/>
      <c r="T17" s="222"/>
      <c r="U17" s="223"/>
      <c r="V17" s="395"/>
      <c r="W17" s="41"/>
    </row>
    <row r="18" spans="1:23" ht="25.5">
      <c r="A18" s="67">
        <f t="shared" si="0"/>
        <v>7</v>
      </c>
      <c r="B18" s="58"/>
      <c r="C18" s="59"/>
      <c r="D18" s="38"/>
      <c r="E18" s="219"/>
      <c r="F18" s="70"/>
      <c r="G18" s="382"/>
      <c r="H18" s="57"/>
      <c r="I18" s="41"/>
      <c r="J18" s="39"/>
      <c r="K18" s="220"/>
      <c r="L18" s="221"/>
      <c r="M18" s="39"/>
      <c r="N18" s="57"/>
      <c r="O18" s="41"/>
      <c r="P18" s="39"/>
      <c r="Q18" s="57"/>
      <c r="R18" s="41"/>
      <c r="S18" s="40"/>
      <c r="T18" s="222"/>
      <c r="U18" s="223"/>
      <c r="V18" s="395"/>
      <c r="W18" s="41"/>
    </row>
    <row r="19" spans="1:23" ht="25.5">
      <c r="A19" s="67">
        <f t="shared" si="0"/>
        <v>8</v>
      </c>
      <c r="B19" s="58"/>
      <c r="C19" s="59"/>
      <c r="D19" s="38"/>
      <c r="E19" s="219"/>
      <c r="F19" s="70"/>
      <c r="G19" s="382"/>
      <c r="H19" s="57"/>
      <c r="I19" s="41"/>
      <c r="J19" s="39"/>
      <c r="K19" s="220"/>
      <c r="L19" s="221"/>
      <c r="M19" s="39"/>
      <c r="N19" s="57"/>
      <c r="O19" s="41"/>
      <c r="P19" s="39"/>
      <c r="Q19" s="57"/>
      <c r="R19" s="41"/>
      <c r="S19" s="40"/>
      <c r="T19" s="222"/>
      <c r="U19" s="223"/>
      <c r="V19" s="395"/>
      <c r="W19" s="41"/>
    </row>
    <row r="20" spans="1:23" ht="25.5">
      <c r="A20" s="67">
        <f t="shared" si="0"/>
        <v>9</v>
      </c>
      <c r="B20" s="58"/>
      <c r="C20" s="59"/>
      <c r="D20" s="38"/>
      <c r="E20" s="219"/>
      <c r="F20" s="70"/>
      <c r="G20" s="382"/>
      <c r="H20" s="57"/>
      <c r="I20" s="41"/>
      <c r="J20" s="39"/>
      <c r="K20" s="220"/>
      <c r="L20" s="221"/>
      <c r="M20" s="39"/>
      <c r="N20" s="57"/>
      <c r="O20" s="41"/>
      <c r="P20" s="39"/>
      <c r="Q20" s="57"/>
      <c r="R20" s="41"/>
      <c r="S20" s="40"/>
      <c r="T20" s="222"/>
      <c r="U20" s="223"/>
      <c r="V20" s="395"/>
      <c r="W20" s="41"/>
    </row>
    <row r="21" spans="1:23" ht="25.5">
      <c r="A21" s="67">
        <f t="shared" si="0"/>
        <v>10</v>
      </c>
      <c r="B21" s="58"/>
      <c r="C21" s="59"/>
      <c r="D21" s="38"/>
      <c r="E21" s="219"/>
      <c r="F21" s="70"/>
      <c r="G21" s="382"/>
      <c r="H21" s="57"/>
      <c r="I21" s="41"/>
      <c r="J21" s="39"/>
      <c r="K21" s="220"/>
      <c r="L21" s="221"/>
      <c r="M21" s="39"/>
      <c r="N21" s="57"/>
      <c r="O21" s="41"/>
      <c r="P21" s="39"/>
      <c r="Q21" s="57"/>
      <c r="R21" s="41"/>
      <c r="S21" s="40"/>
      <c r="T21" s="222"/>
      <c r="U21" s="223"/>
      <c r="V21" s="395"/>
      <c r="W21" s="41"/>
    </row>
    <row r="22" spans="1:23" ht="25.5">
      <c r="A22" s="67">
        <f t="shared" si="0"/>
        <v>11</v>
      </c>
      <c r="B22" s="58"/>
      <c r="C22" s="59"/>
      <c r="D22" s="38"/>
      <c r="E22" s="219"/>
      <c r="F22" s="70"/>
      <c r="G22" s="382"/>
      <c r="H22" s="57"/>
      <c r="I22" s="41"/>
      <c r="J22" s="39"/>
      <c r="K22" s="220"/>
      <c r="L22" s="221"/>
      <c r="M22" s="39"/>
      <c r="N22" s="57"/>
      <c r="O22" s="41"/>
      <c r="P22" s="39"/>
      <c r="Q22" s="57"/>
      <c r="R22" s="41"/>
      <c r="S22" s="40"/>
      <c r="T22" s="222"/>
      <c r="U22" s="223"/>
      <c r="V22" s="395"/>
      <c r="W22" s="41"/>
    </row>
    <row r="23" spans="1:23" ht="25.5">
      <c r="A23" s="67">
        <f t="shared" si="0"/>
        <v>12</v>
      </c>
      <c r="B23" s="58"/>
      <c r="C23" s="59"/>
      <c r="D23" s="38"/>
      <c r="E23" s="219"/>
      <c r="F23" s="70"/>
      <c r="G23" s="382"/>
      <c r="H23" s="57"/>
      <c r="I23" s="41"/>
      <c r="J23" s="39"/>
      <c r="K23" s="220"/>
      <c r="L23" s="221"/>
      <c r="M23" s="39"/>
      <c r="N23" s="57"/>
      <c r="O23" s="41"/>
      <c r="P23" s="39"/>
      <c r="Q23" s="57"/>
      <c r="R23" s="41"/>
      <c r="S23" s="40"/>
      <c r="T23" s="222"/>
      <c r="U23" s="223"/>
      <c r="V23" s="395"/>
      <c r="W23" s="41"/>
    </row>
    <row r="24" spans="1:23" ht="25.5">
      <c r="A24" s="67">
        <f t="shared" si="0"/>
        <v>13</v>
      </c>
      <c r="B24" s="58"/>
      <c r="C24" s="59"/>
      <c r="D24" s="38"/>
      <c r="E24" s="219"/>
      <c r="F24" s="70"/>
      <c r="G24" s="382"/>
      <c r="H24" s="57"/>
      <c r="I24" s="41"/>
      <c r="J24" s="39"/>
      <c r="K24" s="220"/>
      <c r="L24" s="221"/>
      <c r="M24" s="39"/>
      <c r="N24" s="57"/>
      <c r="O24" s="41"/>
      <c r="P24" s="39"/>
      <c r="Q24" s="57"/>
      <c r="R24" s="41"/>
      <c r="S24" s="40"/>
      <c r="T24" s="222"/>
      <c r="U24" s="223"/>
      <c r="V24" s="395"/>
      <c r="W24" s="41"/>
    </row>
    <row r="25" spans="1:23" ht="25.5">
      <c r="A25" s="67">
        <f t="shared" si="0"/>
        <v>14</v>
      </c>
      <c r="B25" s="58"/>
      <c r="C25" s="59"/>
      <c r="D25" s="38"/>
      <c r="E25" s="219"/>
      <c r="F25" s="70"/>
      <c r="G25" s="382"/>
      <c r="H25" s="57"/>
      <c r="I25" s="41"/>
      <c r="J25" s="39"/>
      <c r="K25" s="220"/>
      <c r="L25" s="221"/>
      <c r="M25" s="39"/>
      <c r="N25" s="57"/>
      <c r="O25" s="41"/>
      <c r="P25" s="39"/>
      <c r="Q25" s="57"/>
      <c r="R25" s="41"/>
      <c r="S25" s="40"/>
      <c r="T25" s="222"/>
      <c r="U25" s="223"/>
      <c r="V25" s="395"/>
      <c r="W25" s="41"/>
    </row>
    <row r="26" spans="1:23" ht="25.5">
      <c r="A26" s="67">
        <f t="shared" si="0"/>
        <v>15</v>
      </c>
      <c r="B26" s="58"/>
      <c r="C26" s="59"/>
      <c r="D26" s="38"/>
      <c r="E26" s="219"/>
      <c r="F26" s="70"/>
      <c r="G26" s="382"/>
      <c r="H26" s="57"/>
      <c r="I26" s="41"/>
      <c r="J26" s="39"/>
      <c r="K26" s="220"/>
      <c r="L26" s="221"/>
      <c r="M26" s="39"/>
      <c r="N26" s="57"/>
      <c r="O26" s="41"/>
      <c r="P26" s="39"/>
      <c r="Q26" s="57"/>
      <c r="R26" s="41"/>
      <c r="S26" s="40"/>
      <c r="T26" s="222"/>
      <c r="U26" s="223"/>
      <c r="V26" s="395"/>
      <c r="W26" s="41"/>
    </row>
    <row r="27" spans="1:23" ht="25.5">
      <c r="A27" s="67">
        <f t="shared" si="0"/>
        <v>16</v>
      </c>
      <c r="B27" s="58"/>
      <c r="C27" s="59"/>
      <c r="D27" s="38"/>
      <c r="E27" s="219"/>
      <c r="F27" s="70"/>
      <c r="G27" s="382"/>
      <c r="H27" s="57"/>
      <c r="I27" s="41"/>
      <c r="J27" s="39"/>
      <c r="K27" s="220"/>
      <c r="L27" s="221"/>
      <c r="M27" s="39"/>
      <c r="N27" s="57"/>
      <c r="O27" s="41"/>
      <c r="P27" s="39"/>
      <c r="Q27" s="57"/>
      <c r="R27" s="41"/>
      <c r="S27" s="40"/>
      <c r="T27" s="222"/>
      <c r="U27" s="223"/>
      <c r="V27" s="395"/>
      <c r="W27" s="41"/>
    </row>
    <row r="28" spans="1:23" ht="25.5">
      <c r="A28" s="67">
        <f t="shared" si="0"/>
        <v>17</v>
      </c>
      <c r="B28" s="58"/>
      <c r="C28" s="59"/>
      <c r="D28" s="38"/>
      <c r="E28" s="219"/>
      <c r="F28" s="70"/>
      <c r="G28" s="382"/>
      <c r="H28" s="57"/>
      <c r="I28" s="41"/>
      <c r="J28" s="39"/>
      <c r="K28" s="220"/>
      <c r="L28" s="221"/>
      <c r="M28" s="39"/>
      <c r="N28" s="57"/>
      <c r="O28" s="41"/>
      <c r="P28" s="39"/>
      <c r="Q28" s="57"/>
      <c r="R28" s="41"/>
      <c r="S28" s="40"/>
      <c r="T28" s="222"/>
      <c r="U28" s="223"/>
      <c r="V28" s="395"/>
      <c r="W28" s="41"/>
    </row>
    <row r="29" spans="1:23" ht="25.5">
      <c r="A29" s="67">
        <f t="shared" si="0"/>
        <v>18</v>
      </c>
      <c r="B29" s="58"/>
      <c r="C29" s="59"/>
      <c r="D29" s="38"/>
      <c r="E29" s="219"/>
      <c r="F29" s="70"/>
      <c r="G29" s="382"/>
      <c r="H29" s="57"/>
      <c r="I29" s="41"/>
      <c r="J29" s="39"/>
      <c r="K29" s="220"/>
      <c r="L29" s="221"/>
      <c r="M29" s="39"/>
      <c r="N29" s="57"/>
      <c r="O29" s="41"/>
      <c r="P29" s="39"/>
      <c r="Q29" s="57"/>
      <c r="R29" s="41"/>
      <c r="S29" s="40"/>
      <c r="T29" s="222"/>
      <c r="U29" s="223"/>
      <c r="V29" s="395"/>
      <c r="W29" s="41"/>
    </row>
    <row r="30" spans="1:23" ht="25.5">
      <c r="A30" s="67">
        <f t="shared" si="0"/>
        <v>19</v>
      </c>
      <c r="B30" s="58"/>
      <c r="C30" s="59"/>
      <c r="D30" s="38"/>
      <c r="E30" s="219"/>
      <c r="F30" s="70"/>
      <c r="G30" s="382"/>
      <c r="H30" s="57"/>
      <c r="I30" s="41"/>
      <c r="J30" s="39"/>
      <c r="K30" s="220"/>
      <c r="L30" s="221"/>
      <c r="M30" s="39"/>
      <c r="N30" s="57"/>
      <c r="O30" s="41"/>
      <c r="P30" s="39"/>
      <c r="Q30" s="57"/>
      <c r="R30" s="41"/>
      <c r="S30" s="40"/>
      <c r="T30" s="222"/>
      <c r="U30" s="223"/>
      <c r="V30" s="395"/>
      <c r="W30" s="41"/>
    </row>
    <row r="31" spans="1:23" ht="25.5">
      <c r="A31" s="67">
        <f t="shared" si="0"/>
        <v>20</v>
      </c>
      <c r="B31" s="58"/>
      <c r="C31" s="59"/>
      <c r="D31" s="38"/>
      <c r="E31" s="219"/>
      <c r="F31" s="70"/>
      <c r="G31" s="382"/>
      <c r="H31" s="57"/>
      <c r="I31" s="41"/>
      <c r="J31" s="39"/>
      <c r="K31" s="220"/>
      <c r="L31" s="221"/>
      <c r="M31" s="39"/>
      <c r="N31" s="57"/>
      <c r="O31" s="41"/>
      <c r="P31" s="39"/>
      <c r="Q31" s="57"/>
      <c r="R31" s="41"/>
      <c r="S31" s="40"/>
      <c r="T31" s="222"/>
      <c r="U31" s="223"/>
      <c r="V31" s="395"/>
      <c r="W31" s="41"/>
    </row>
    <row r="32" spans="1:23" ht="25.5">
      <c r="A32" s="67">
        <f t="shared" si="0"/>
        <v>21</v>
      </c>
      <c r="B32" s="58"/>
      <c r="C32" s="59"/>
      <c r="D32" s="38"/>
      <c r="E32" s="219"/>
      <c r="F32" s="70"/>
      <c r="G32" s="382"/>
      <c r="H32" s="57"/>
      <c r="I32" s="41"/>
      <c r="J32" s="39"/>
      <c r="K32" s="220"/>
      <c r="L32" s="221"/>
      <c r="M32" s="39"/>
      <c r="N32" s="57"/>
      <c r="O32" s="41"/>
      <c r="P32" s="39"/>
      <c r="Q32" s="57"/>
      <c r="R32" s="41"/>
      <c r="S32" s="40"/>
      <c r="T32" s="222"/>
      <c r="U32" s="223"/>
      <c r="V32" s="395"/>
      <c r="W32" s="41"/>
    </row>
    <row r="33" spans="1:23" ht="25.5">
      <c r="A33" s="67">
        <f t="shared" si="0"/>
        <v>22</v>
      </c>
      <c r="B33" s="58"/>
      <c r="C33" s="59"/>
      <c r="D33" s="38"/>
      <c r="E33" s="219"/>
      <c r="F33" s="70"/>
      <c r="G33" s="382"/>
      <c r="H33" s="57"/>
      <c r="I33" s="41"/>
      <c r="J33" s="39"/>
      <c r="K33" s="220"/>
      <c r="L33" s="221"/>
      <c r="M33" s="39"/>
      <c r="N33" s="57"/>
      <c r="O33" s="41"/>
      <c r="P33" s="39"/>
      <c r="Q33" s="57"/>
      <c r="R33" s="41"/>
      <c r="S33" s="40"/>
      <c r="T33" s="222"/>
      <c r="U33" s="223"/>
      <c r="V33" s="395"/>
      <c r="W33" s="41"/>
    </row>
    <row r="34" spans="1:23" ht="25.5">
      <c r="A34" s="67">
        <f t="shared" si="0"/>
        <v>23</v>
      </c>
      <c r="B34" s="58"/>
      <c r="C34" s="59"/>
      <c r="D34" s="38"/>
      <c r="E34" s="219"/>
      <c r="F34" s="70"/>
      <c r="G34" s="382"/>
      <c r="H34" s="57"/>
      <c r="I34" s="41"/>
      <c r="J34" s="39"/>
      <c r="K34" s="220"/>
      <c r="L34" s="221"/>
      <c r="M34" s="39"/>
      <c r="N34" s="57"/>
      <c r="O34" s="41"/>
      <c r="P34" s="39"/>
      <c r="Q34" s="57"/>
      <c r="R34" s="41"/>
      <c r="S34" s="40"/>
      <c r="T34" s="222"/>
      <c r="U34" s="223"/>
      <c r="V34" s="395"/>
      <c r="W34" s="41"/>
    </row>
    <row r="35" spans="1:23" ht="25.5">
      <c r="A35" s="67">
        <f t="shared" si="0"/>
        <v>24</v>
      </c>
      <c r="B35" s="58"/>
      <c r="C35" s="59"/>
      <c r="D35" s="38"/>
      <c r="E35" s="219"/>
      <c r="F35" s="70"/>
      <c r="G35" s="382"/>
      <c r="H35" s="57"/>
      <c r="I35" s="41"/>
      <c r="J35" s="39"/>
      <c r="K35" s="220"/>
      <c r="L35" s="221"/>
      <c r="M35" s="39"/>
      <c r="N35" s="57"/>
      <c r="O35" s="41"/>
      <c r="P35" s="39"/>
      <c r="Q35" s="57"/>
      <c r="R35" s="41"/>
      <c r="S35" s="40"/>
      <c r="T35" s="222"/>
      <c r="U35" s="223"/>
      <c r="V35" s="395"/>
      <c r="W35" s="41"/>
    </row>
    <row r="36" spans="1:23" ht="25.5">
      <c r="A36" s="67">
        <f t="shared" si="0"/>
        <v>25</v>
      </c>
      <c r="B36" s="58"/>
      <c r="C36" s="59"/>
      <c r="D36" s="38"/>
      <c r="E36" s="219"/>
      <c r="F36" s="70"/>
      <c r="G36" s="382"/>
      <c r="H36" s="57"/>
      <c r="I36" s="41"/>
      <c r="J36" s="39"/>
      <c r="K36" s="220"/>
      <c r="L36" s="221"/>
      <c r="M36" s="39"/>
      <c r="N36" s="57"/>
      <c r="O36" s="41"/>
      <c r="P36" s="39"/>
      <c r="Q36" s="57"/>
      <c r="R36" s="41"/>
      <c r="S36" s="40"/>
      <c r="T36" s="222"/>
      <c r="U36" s="223"/>
      <c r="V36" s="395"/>
      <c r="W36" s="41"/>
    </row>
    <row r="37" spans="1:23" ht="25.5">
      <c r="A37" s="67">
        <f t="shared" si="0"/>
        <v>26</v>
      </c>
      <c r="B37" s="58"/>
      <c r="C37" s="59"/>
      <c r="D37" s="38"/>
      <c r="E37" s="219"/>
      <c r="F37" s="70"/>
      <c r="G37" s="382"/>
      <c r="H37" s="57"/>
      <c r="I37" s="41"/>
      <c r="J37" s="39"/>
      <c r="K37" s="220"/>
      <c r="L37" s="221"/>
      <c r="M37" s="39"/>
      <c r="N37" s="57"/>
      <c r="O37" s="41"/>
      <c r="P37" s="39"/>
      <c r="Q37" s="57"/>
      <c r="R37" s="41"/>
      <c r="S37" s="40"/>
      <c r="T37" s="222"/>
      <c r="U37" s="223"/>
      <c r="V37" s="395"/>
      <c r="W37" s="41"/>
    </row>
    <row r="38" spans="1:23" ht="25.5">
      <c r="A38" s="67">
        <f t="shared" si="0"/>
        <v>27</v>
      </c>
      <c r="B38" s="58"/>
      <c r="C38" s="59"/>
      <c r="D38" s="38"/>
      <c r="E38" s="219"/>
      <c r="F38" s="70"/>
      <c r="G38" s="382"/>
      <c r="H38" s="57"/>
      <c r="I38" s="41"/>
      <c r="J38" s="39"/>
      <c r="K38" s="220"/>
      <c r="L38" s="221"/>
      <c r="M38" s="39"/>
      <c r="N38" s="57"/>
      <c r="O38" s="41"/>
      <c r="P38" s="39"/>
      <c r="Q38" s="57"/>
      <c r="R38" s="41"/>
      <c r="S38" s="40"/>
      <c r="T38" s="222"/>
      <c r="U38" s="223"/>
      <c r="V38" s="395"/>
      <c r="W38" s="41"/>
    </row>
    <row r="39" spans="1:23" ht="25.5">
      <c r="A39" s="67">
        <f t="shared" si="0"/>
        <v>28</v>
      </c>
      <c r="B39" s="58"/>
      <c r="C39" s="59"/>
      <c r="D39" s="38"/>
      <c r="E39" s="219"/>
      <c r="F39" s="70"/>
      <c r="G39" s="382"/>
      <c r="H39" s="57"/>
      <c r="I39" s="41"/>
      <c r="J39" s="39"/>
      <c r="K39" s="220"/>
      <c r="L39" s="221"/>
      <c r="M39" s="39"/>
      <c r="N39" s="57"/>
      <c r="O39" s="41"/>
      <c r="P39" s="39"/>
      <c r="Q39" s="57"/>
      <c r="R39" s="41"/>
      <c r="S39" s="40"/>
      <c r="T39" s="222"/>
      <c r="U39" s="223"/>
      <c r="V39" s="395"/>
      <c r="W39" s="41"/>
    </row>
    <row r="40" spans="1:23" ht="25.5">
      <c r="A40" s="67">
        <f t="shared" si="0"/>
        <v>29</v>
      </c>
      <c r="B40" s="58"/>
      <c r="C40" s="59"/>
      <c r="D40" s="38"/>
      <c r="E40" s="219"/>
      <c r="F40" s="70"/>
      <c r="G40" s="382"/>
      <c r="H40" s="57"/>
      <c r="I40" s="41"/>
      <c r="J40" s="39"/>
      <c r="K40" s="220"/>
      <c r="L40" s="221"/>
      <c r="M40" s="39"/>
      <c r="N40" s="57"/>
      <c r="O40" s="41"/>
      <c r="P40" s="39"/>
      <c r="Q40" s="57"/>
      <c r="R40" s="41"/>
      <c r="S40" s="40"/>
      <c r="T40" s="222"/>
      <c r="U40" s="223"/>
      <c r="V40" s="395"/>
      <c r="W40" s="41"/>
    </row>
    <row r="41" spans="1:23" ht="25.5">
      <c r="A41" s="67">
        <f t="shared" si="0"/>
        <v>30</v>
      </c>
      <c r="B41" s="58"/>
      <c r="C41" s="59"/>
      <c r="D41" s="38"/>
      <c r="E41" s="219"/>
      <c r="F41" s="70"/>
      <c r="G41" s="382"/>
      <c r="H41" s="57"/>
      <c r="I41" s="41"/>
      <c r="J41" s="39"/>
      <c r="K41" s="220"/>
      <c r="L41" s="221"/>
      <c r="M41" s="39"/>
      <c r="N41" s="57"/>
      <c r="O41" s="41"/>
      <c r="P41" s="39"/>
      <c r="Q41" s="57"/>
      <c r="R41" s="41"/>
      <c r="S41" s="40"/>
      <c r="T41" s="222"/>
      <c r="U41" s="223"/>
      <c r="V41" s="395"/>
      <c r="W41" s="41"/>
    </row>
    <row r="42" spans="1:23" ht="25.5" customHeight="1">
      <c r="A42" s="67">
        <f t="shared" si="0"/>
        <v>31</v>
      </c>
      <c r="B42" s="58"/>
      <c r="C42" s="59"/>
      <c r="D42" s="38"/>
      <c r="E42" s="219"/>
      <c r="F42" s="70"/>
      <c r="G42" s="382"/>
      <c r="H42" s="57"/>
      <c r="I42" s="41"/>
      <c r="J42" s="39"/>
      <c r="K42" s="220"/>
      <c r="L42" s="221"/>
      <c r="M42" s="39"/>
      <c r="N42" s="57"/>
      <c r="O42" s="41"/>
      <c r="P42" s="39"/>
      <c r="Q42" s="57"/>
      <c r="R42" s="41"/>
      <c r="S42" s="40"/>
      <c r="T42" s="222"/>
      <c r="U42" s="223"/>
      <c r="V42" s="395"/>
      <c r="W42" s="41"/>
    </row>
    <row r="43" spans="1:23" ht="5.1" customHeight="1">
      <c r="A43" s="66"/>
      <c r="B43" s="41"/>
      <c r="C43" s="41"/>
      <c r="D43" s="41"/>
      <c r="E43" s="41"/>
      <c r="F43" s="41"/>
      <c r="G43" s="51"/>
      <c r="H43" s="57"/>
      <c r="I43" s="41"/>
      <c r="J43" s="51"/>
      <c r="K43" s="41"/>
      <c r="L43" s="41"/>
      <c r="M43" s="51"/>
      <c r="N43" s="41"/>
      <c r="O43" s="41"/>
      <c r="P43" s="51"/>
      <c r="Q43" s="57"/>
      <c r="R43" s="41"/>
      <c r="S43" s="224"/>
      <c r="T43" s="222"/>
      <c r="U43" s="223"/>
      <c r="V43" s="396"/>
      <c r="W43" s="41"/>
    </row>
    <row r="44" spans="1:23" ht="5.1" customHeight="1">
      <c r="A44" s="66"/>
      <c r="B44" s="41"/>
      <c r="C44" s="41"/>
      <c r="D44" s="41"/>
      <c r="E44" s="41"/>
      <c r="F44" s="41"/>
      <c r="G44" s="41"/>
      <c r="H44" s="57"/>
      <c r="I44" s="41"/>
      <c r="J44" s="41"/>
      <c r="K44" s="41"/>
      <c r="L44" s="41"/>
      <c r="M44" s="41"/>
      <c r="N44" s="41"/>
      <c r="O44" s="41"/>
      <c r="P44" s="41"/>
      <c r="Q44" s="57"/>
      <c r="R44" s="41"/>
      <c r="S44" s="223"/>
      <c r="T44" s="222"/>
      <c r="U44" s="223"/>
      <c r="V44" s="222"/>
      <c r="W44" s="41"/>
    </row>
    <row r="45" spans="1:23" ht="25.5" customHeight="1">
      <c r="A45" s="66"/>
      <c r="B45" s="41"/>
      <c r="C45" s="41"/>
      <c r="D45" s="41"/>
      <c r="E45" s="60" t="s">
        <v>31</v>
      </c>
      <c r="F45" s="41"/>
      <c r="G45" s="460">
        <f>SUM(G12:G42)</f>
        <v>0</v>
      </c>
      <c r="H45" s="57"/>
      <c r="I45" s="41"/>
      <c r="J45" s="41"/>
      <c r="K45" s="41"/>
      <c r="L45" s="41"/>
      <c r="M45" s="41"/>
      <c r="N45" s="41"/>
      <c r="O45" s="41"/>
      <c r="P45" s="41"/>
      <c r="Q45" s="57"/>
      <c r="R45" s="41"/>
      <c r="S45" s="441">
        <f>SUM(S12:S42)</f>
        <v>0</v>
      </c>
      <c r="T45" s="222"/>
      <c r="U45" s="223"/>
      <c r="V45" s="565">
        <f>SUM(V12:V42)</f>
        <v>0</v>
      </c>
      <c r="W45" s="41"/>
    </row>
    <row r="46" spans="1:23" ht="5.1" customHeight="1" thickBot="1">
      <c r="A46" s="66"/>
      <c r="B46" s="41"/>
      <c r="C46" s="41"/>
      <c r="D46" s="41"/>
      <c r="E46" s="41"/>
      <c r="F46" s="41"/>
      <c r="G46" s="61"/>
      <c r="H46" s="57"/>
      <c r="I46" s="41"/>
      <c r="J46" s="41"/>
      <c r="K46" s="41"/>
      <c r="L46" s="41"/>
      <c r="M46" s="41"/>
      <c r="N46" s="41"/>
      <c r="O46" s="41"/>
      <c r="P46" s="41"/>
      <c r="Q46" s="44"/>
      <c r="R46" s="66"/>
      <c r="S46" s="61"/>
      <c r="T46" s="57"/>
      <c r="U46" s="41"/>
      <c r="V46" s="409"/>
      <c r="W46" s="41"/>
    </row>
    <row r="47" spans="1:23" ht="5.1" customHeight="1" thickTop="1">
      <c r="A47" s="66"/>
      <c r="B47" s="41"/>
      <c r="C47" s="41"/>
      <c r="D47" s="41"/>
      <c r="E47" s="41"/>
      <c r="F47" s="41"/>
      <c r="G47" s="44"/>
      <c r="H47" s="57"/>
      <c r="I47" s="41"/>
      <c r="J47" s="41"/>
      <c r="K47" s="41"/>
      <c r="L47" s="41"/>
      <c r="M47" s="439"/>
      <c r="N47" s="41"/>
      <c r="O47" s="41"/>
      <c r="P47" s="41"/>
      <c r="Q47" s="41"/>
      <c r="R47" s="41"/>
      <c r="S47" s="41"/>
      <c r="T47" s="41"/>
      <c r="U47" s="41"/>
      <c r="V47" s="57"/>
      <c r="W47" s="41"/>
    </row>
    <row r="48" spans="1:23" ht="25.5" customHeight="1" thickBot="1">
      <c r="A48" s="66"/>
      <c r="B48" s="41"/>
      <c r="C48" s="41"/>
      <c r="D48" s="41"/>
      <c r="E48" s="60" t="s">
        <v>104</v>
      </c>
      <c r="F48" s="41"/>
      <c r="G48" s="438">
        <v>0.3</v>
      </c>
      <c r="H48" s="57"/>
      <c r="I48" s="41"/>
      <c r="J48" s="41"/>
      <c r="K48" s="41"/>
      <c r="L48" s="41"/>
      <c r="M48" s="440">
        <f>G45*G48</f>
        <v>0</v>
      </c>
      <c r="N48" s="41"/>
      <c r="O48" s="41"/>
      <c r="P48" s="41"/>
      <c r="Q48" s="41"/>
      <c r="R48" s="41"/>
      <c r="S48" s="41"/>
      <c r="T48" s="41"/>
      <c r="U48" s="41"/>
      <c r="V48" s="57"/>
      <c r="W48" s="41"/>
    </row>
    <row r="49" spans="1:23" ht="4.9" customHeight="1" thickTop="1">
      <c r="A49" s="69"/>
      <c r="B49" s="51"/>
      <c r="C49" s="51"/>
      <c r="D49" s="51"/>
      <c r="E49" s="51"/>
      <c r="F49" s="51"/>
      <c r="G49" s="51"/>
      <c r="H49" s="51"/>
      <c r="I49" s="51"/>
      <c r="J49" s="51"/>
      <c r="K49" s="51"/>
      <c r="L49" s="51"/>
      <c r="M49" s="51"/>
      <c r="N49" s="51"/>
      <c r="O49" s="51"/>
      <c r="P49" s="51"/>
      <c r="Q49" s="51"/>
      <c r="R49" s="51"/>
      <c r="S49" s="51"/>
      <c r="T49" s="51"/>
      <c r="U49" s="51"/>
      <c r="V49" s="390"/>
      <c r="W49" s="41"/>
    </row>
    <row r="50" spans="1:23" ht="4.9" customHeight="1">
      <c r="A50" s="66"/>
      <c r="B50" s="44"/>
      <c r="C50" s="44"/>
      <c r="D50" s="44"/>
      <c r="E50" s="44"/>
      <c r="F50" s="44"/>
      <c r="G50" s="44"/>
      <c r="H50" s="44"/>
      <c r="I50" s="44"/>
      <c r="J50" s="44"/>
      <c r="K50" s="44"/>
      <c r="L50" s="44"/>
      <c r="M50" s="44"/>
      <c r="N50" s="44"/>
      <c r="O50" s="44"/>
      <c r="P50" s="44"/>
      <c r="Q50" s="44"/>
      <c r="R50" s="44"/>
      <c r="S50" s="44"/>
      <c r="T50" s="44"/>
      <c r="U50" s="44"/>
      <c r="V50" s="57"/>
      <c r="W50" s="41"/>
    </row>
    <row r="51" spans="1:23" ht="12.75">
      <c r="A51" s="66"/>
      <c r="B51" s="41"/>
      <c r="C51" s="41"/>
      <c r="D51" s="62" t="s">
        <v>36</v>
      </c>
      <c r="E51" s="41"/>
      <c r="F51" s="41"/>
      <c r="G51" s="706"/>
      <c r="H51" s="706"/>
      <c r="I51" s="706"/>
      <c r="J51" s="706"/>
      <c r="K51" s="41"/>
      <c r="L51" s="41"/>
      <c r="M51" s="63"/>
      <c r="N51" s="41"/>
      <c r="O51" s="41"/>
      <c r="P51" s="41"/>
      <c r="Q51" s="41"/>
      <c r="R51" s="41"/>
      <c r="S51" s="41"/>
      <c r="T51" s="41"/>
      <c r="U51" s="41"/>
      <c r="V51" s="57"/>
      <c r="W51" s="41"/>
    </row>
    <row r="52" spans="1:23" ht="12.75">
      <c r="A52" s="66"/>
      <c r="B52" s="41"/>
      <c r="C52" s="41"/>
      <c r="D52" s="41"/>
      <c r="E52" s="41"/>
      <c r="F52" s="41"/>
      <c r="G52" s="707" t="s">
        <v>112</v>
      </c>
      <c r="H52" s="707"/>
      <c r="I52" s="707"/>
      <c r="J52" s="707"/>
      <c r="K52" s="41"/>
      <c r="L52" s="41"/>
      <c r="M52" s="63">
        <v>12</v>
      </c>
      <c r="N52" s="41"/>
      <c r="O52" s="41"/>
      <c r="P52" s="41"/>
      <c r="Q52" s="41"/>
      <c r="R52" s="41"/>
      <c r="S52" s="41"/>
      <c r="T52" s="41"/>
      <c r="U52" s="41"/>
      <c r="V52" s="57"/>
      <c r="W52" s="41"/>
    </row>
    <row r="53" spans="1:255" s="225" customFormat="1" ht="12.75">
      <c r="A53" s="69"/>
      <c r="B53" s="51"/>
      <c r="C53" s="51"/>
      <c r="D53" s="51"/>
      <c r="E53" s="51"/>
      <c r="F53" s="51"/>
      <c r="G53" s="708" t="s">
        <v>53</v>
      </c>
      <c r="H53" s="708"/>
      <c r="I53" s="708"/>
      <c r="J53" s="708"/>
      <c r="K53" s="51"/>
      <c r="L53" s="51"/>
      <c r="M53" s="398">
        <v>24</v>
      </c>
      <c r="N53" s="51"/>
      <c r="O53" s="51"/>
      <c r="P53" s="51" t="s">
        <v>37</v>
      </c>
      <c r="Q53" s="51"/>
      <c r="R53" s="51"/>
      <c r="S53" s="51"/>
      <c r="T53" s="51"/>
      <c r="U53" s="51"/>
      <c r="V53" s="390"/>
      <c r="W53" s="6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26"/>
      <c r="CB53" s="226"/>
      <c r="CC53" s="226"/>
      <c r="CD53" s="226"/>
      <c r="CE53" s="226"/>
      <c r="CF53" s="226"/>
      <c r="CG53" s="226"/>
      <c r="CH53" s="226"/>
      <c r="CI53" s="226"/>
      <c r="CJ53" s="226"/>
      <c r="CK53" s="226"/>
      <c r="CL53" s="226"/>
      <c r="CM53" s="226"/>
      <c r="CN53" s="226"/>
      <c r="CO53" s="226"/>
      <c r="CP53" s="226"/>
      <c r="CQ53" s="226"/>
      <c r="CR53" s="226"/>
      <c r="CS53" s="226"/>
      <c r="CT53" s="226"/>
      <c r="CU53" s="226"/>
      <c r="CV53" s="226"/>
      <c r="CW53" s="226"/>
      <c r="CX53" s="226"/>
      <c r="CY53" s="226"/>
      <c r="CZ53" s="226"/>
      <c r="DA53" s="226"/>
      <c r="DB53" s="226"/>
      <c r="DC53" s="226"/>
      <c r="DD53" s="226"/>
      <c r="DE53" s="226"/>
      <c r="DF53" s="226"/>
      <c r="DG53" s="226"/>
      <c r="DH53" s="226"/>
      <c r="DI53" s="226"/>
      <c r="DJ53" s="226"/>
      <c r="DK53" s="226"/>
      <c r="DL53" s="226"/>
      <c r="DM53" s="226"/>
      <c r="DN53" s="226"/>
      <c r="DO53" s="226"/>
      <c r="DP53" s="226"/>
      <c r="DQ53" s="226"/>
      <c r="DR53" s="226"/>
      <c r="DS53" s="226"/>
      <c r="DT53" s="226"/>
      <c r="DU53" s="226"/>
      <c r="DV53" s="226"/>
      <c r="DW53" s="226"/>
      <c r="DX53" s="226"/>
      <c r="DY53" s="226"/>
      <c r="DZ53" s="226"/>
      <c r="EA53" s="226"/>
      <c r="EB53" s="226"/>
      <c r="EC53" s="226"/>
      <c r="ED53" s="226"/>
      <c r="EE53" s="226"/>
      <c r="EF53" s="226"/>
      <c r="EG53" s="226"/>
      <c r="EH53" s="226"/>
      <c r="EI53" s="226"/>
      <c r="EJ53" s="226"/>
      <c r="EK53" s="226"/>
      <c r="EL53" s="226"/>
      <c r="EM53" s="226"/>
      <c r="EN53" s="226"/>
      <c r="EO53" s="226"/>
      <c r="EP53" s="226"/>
      <c r="EQ53" s="226"/>
      <c r="ER53" s="226"/>
      <c r="ES53" s="226"/>
      <c r="ET53" s="226"/>
      <c r="EU53" s="226"/>
      <c r="EV53" s="226"/>
      <c r="EW53" s="226"/>
      <c r="EX53" s="226"/>
      <c r="EY53" s="226"/>
      <c r="EZ53" s="226"/>
      <c r="FA53" s="226"/>
      <c r="FB53" s="226"/>
      <c r="FC53" s="226"/>
      <c r="FD53" s="226"/>
      <c r="FE53" s="226"/>
      <c r="FF53" s="226"/>
      <c r="FG53" s="226"/>
      <c r="FH53" s="226"/>
      <c r="FI53" s="226"/>
      <c r="FJ53" s="226"/>
      <c r="FK53" s="226"/>
      <c r="FL53" s="226"/>
      <c r="FM53" s="226"/>
      <c r="FN53" s="226"/>
      <c r="FO53" s="226"/>
      <c r="FP53" s="226"/>
      <c r="FQ53" s="226"/>
      <c r="FR53" s="226"/>
      <c r="FS53" s="226"/>
      <c r="FT53" s="226"/>
      <c r="FU53" s="226"/>
      <c r="FV53" s="226"/>
      <c r="FW53" s="226"/>
      <c r="FX53" s="226"/>
      <c r="FY53" s="226"/>
      <c r="FZ53" s="226"/>
      <c r="GA53" s="226"/>
      <c r="GB53" s="226"/>
      <c r="GC53" s="226"/>
      <c r="GD53" s="226"/>
      <c r="GE53" s="226"/>
      <c r="GF53" s="226"/>
      <c r="GG53" s="226"/>
      <c r="GH53" s="226"/>
      <c r="GI53" s="226"/>
      <c r="GJ53" s="226"/>
      <c r="GK53" s="226"/>
      <c r="GL53" s="226"/>
      <c r="GM53" s="226"/>
      <c r="GN53" s="226"/>
      <c r="GO53" s="226"/>
      <c r="GP53" s="226"/>
      <c r="GQ53" s="226"/>
      <c r="GR53" s="226"/>
      <c r="GS53" s="226"/>
      <c r="GT53" s="226"/>
      <c r="GU53" s="226"/>
      <c r="GV53" s="226"/>
      <c r="GW53" s="226"/>
      <c r="GX53" s="226"/>
      <c r="GY53" s="226"/>
      <c r="GZ53" s="226"/>
      <c r="HA53" s="226"/>
      <c r="HB53" s="226"/>
      <c r="HC53" s="226"/>
      <c r="HD53" s="226"/>
      <c r="HE53" s="226"/>
      <c r="HF53" s="226"/>
      <c r="HG53" s="226"/>
      <c r="HH53" s="226"/>
      <c r="HI53" s="226"/>
      <c r="HJ53" s="226"/>
      <c r="HK53" s="226"/>
      <c r="HL53" s="226"/>
      <c r="HM53" s="226"/>
      <c r="HN53" s="226"/>
      <c r="HO53" s="226"/>
      <c r="HP53" s="226"/>
      <c r="HQ53" s="226"/>
      <c r="HR53" s="226"/>
      <c r="HS53" s="226"/>
      <c r="HT53" s="226"/>
      <c r="HU53" s="226"/>
      <c r="HV53" s="226"/>
      <c r="HW53" s="226"/>
      <c r="HX53" s="226"/>
      <c r="HY53" s="226"/>
      <c r="HZ53" s="226"/>
      <c r="IA53" s="226"/>
      <c r="IB53" s="226"/>
      <c r="IC53" s="226"/>
      <c r="ID53" s="226"/>
      <c r="IE53" s="226"/>
      <c r="IF53" s="226"/>
      <c r="IG53" s="226"/>
      <c r="IH53" s="226"/>
      <c r="II53" s="226"/>
      <c r="IJ53" s="226"/>
      <c r="IK53" s="226"/>
      <c r="IL53" s="226"/>
      <c r="IM53" s="226"/>
      <c r="IN53" s="226"/>
      <c r="IO53" s="226"/>
      <c r="IP53" s="226"/>
      <c r="IQ53" s="226"/>
      <c r="IR53" s="226"/>
      <c r="IS53" s="226"/>
      <c r="IT53" s="226"/>
      <c r="IU53" s="226"/>
    </row>
    <row r="54" spans="1:255" ht="4.9" customHeight="1">
      <c r="A54" s="393"/>
      <c r="B54" s="41"/>
      <c r="C54" s="41"/>
      <c r="D54" s="41"/>
      <c r="E54" s="41"/>
      <c r="F54" s="41"/>
      <c r="G54" s="41"/>
      <c r="H54" s="41"/>
      <c r="I54" s="41"/>
      <c r="J54" s="41"/>
      <c r="K54" s="41"/>
      <c r="L54" s="41"/>
      <c r="M54" s="41"/>
      <c r="N54" s="41"/>
      <c r="O54" s="41"/>
      <c r="P54" s="41"/>
      <c r="Q54" s="41"/>
      <c r="R54" s="41"/>
      <c r="S54" s="41"/>
      <c r="T54" s="41"/>
      <c r="U54" s="41"/>
      <c r="V54" s="41"/>
      <c r="W54" s="393"/>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10"/>
      <c r="BV54" s="410"/>
      <c r="BW54" s="410"/>
      <c r="BX54" s="410"/>
      <c r="BY54" s="410"/>
      <c r="BZ54" s="410"/>
      <c r="CA54" s="410"/>
      <c r="CB54" s="410"/>
      <c r="CC54" s="410"/>
      <c r="CD54" s="410"/>
      <c r="CE54" s="410"/>
      <c r="CF54" s="410"/>
      <c r="CG54" s="410"/>
      <c r="CH54" s="410"/>
      <c r="CI54" s="410"/>
      <c r="CJ54" s="410"/>
      <c r="CK54" s="410"/>
      <c r="CL54" s="410"/>
      <c r="CM54" s="410"/>
      <c r="CN54" s="410"/>
      <c r="CO54" s="410"/>
      <c r="CP54" s="410"/>
      <c r="CQ54" s="410"/>
      <c r="CR54" s="410"/>
      <c r="CS54" s="410"/>
      <c r="CT54" s="410"/>
      <c r="CU54" s="410"/>
      <c r="CV54" s="410"/>
      <c r="CW54" s="410"/>
      <c r="CX54" s="410"/>
      <c r="CY54" s="410"/>
      <c r="CZ54" s="410"/>
      <c r="DA54" s="410"/>
      <c r="DB54" s="410"/>
      <c r="DC54" s="410"/>
      <c r="DD54" s="410"/>
      <c r="DE54" s="410"/>
      <c r="DF54" s="410"/>
      <c r="DG54" s="410"/>
      <c r="DH54" s="410"/>
      <c r="DI54" s="410"/>
      <c r="DJ54" s="410"/>
      <c r="DK54" s="410"/>
      <c r="DL54" s="410"/>
      <c r="DM54" s="410"/>
      <c r="DN54" s="410"/>
      <c r="DO54" s="410"/>
      <c r="DP54" s="410"/>
      <c r="DQ54" s="410"/>
      <c r="DR54" s="410"/>
      <c r="DS54" s="410"/>
      <c r="DT54" s="410"/>
      <c r="DU54" s="410"/>
      <c r="DV54" s="410"/>
      <c r="DW54" s="410"/>
      <c r="DX54" s="410"/>
      <c r="DY54" s="410"/>
      <c r="DZ54" s="410"/>
      <c r="EA54" s="410"/>
      <c r="EB54" s="410"/>
      <c r="EC54" s="410"/>
      <c r="ED54" s="410"/>
      <c r="EE54" s="410"/>
      <c r="EF54" s="410"/>
      <c r="EG54" s="410"/>
      <c r="EH54" s="410"/>
      <c r="EI54" s="410"/>
      <c r="EJ54" s="410"/>
      <c r="EK54" s="410"/>
      <c r="EL54" s="410"/>
      <c r="EM54" s="410"/>
      <c r="EN54" s="410"/>
      <c r="EO54" s="410"/>
      <c r="EP54" s="410"/>
      <c r="EQ54" s="410"/>
      <c r="ER54" s="410"/>
      <c r="ES54" s="410"/>
      <c r="ET54" s="410"/>
      <c r="EU54" s="410"/>
      <c r="EV54" s="410"/>
      <c r="EW54" s="410"/>
      <c r="EX54" s="410"/>
      <c r="EY54" s="410"/>
      <c r="EZ54" s="410"/>
      <c r="FA54" s="410"/>
      <c r="FB54" s="410"/>
      <c r="FC54" s="410"/>
      <c r="FD54" s="410"/>
      <c r="FE54" s="410"/>
      <c r="FF54" s="410"/>
      <c r="FG54" s="410"/>
      <c r="FH54" s="410"/>
      <c r="FI54" s="410"/>
      <c r="FJ54" s="410"/>
      <c r="FK54" s="410"/>
      <c r="FL54" s="410"/>
      <c r="FM54" s="410"/>
      <c r="FN54" s="410"/>
      <c r="FO54" s="410"/>
      <c r="FP54" s="410"/>
      <c r="FQ54" s="410"/>
      <c r="FR54" s="410"/>
      <c r="FS54" s="410"/>
      <c r="FT54" s="410"/>
      <c r="FU54" s="410"/>
      <c r="FV54" s="410"/>
      <c r="FW54" s="410"/>
      <c r="FX54" s="410"/>
      <c r="FY54" s="410"/>
      <c r="FZ54" s="410"/>
      <c r="GA54" s="410"/>
      <c r="GB54" s="410"/>
      <c r="GC54" s="410"/>
      <c r="GD54" s="410"/>
      <c r="GE54" s="410"/>
      <c r="GF54" s="410"/>
      <c r="GG54" s="410"/>
      <c r="GH54" s="410"/>
      <c r="GI54" s="410"/>
      <c r="GJ54" s="410"/>
      <c r="GK54" s="410"/>
      <c r="GL54" s="410"/>
      <c r="GM54" s="410"/>
      <c r="GN54" s="410"/>
      <c r="GO54" s="410"/>
      <c r="GP54" s="410"/>
      <c r="GQ54" s="410"/>
      <c r="GR54" s="410"/>
      <c r="GS54" s="410"/>
      <c r="GT54" s="410"/>
      <c r="GU54" s="410"/>
      <c r="GV54" s="410"/>
      <c r="GW54" s="410"/>
      <c r="GX54" s="410"/>
      <c r="GY54" s="410"/>
      <c r="GZ54" s="410"/>
      <c r="HA54" s="410"/>
      <c r="HB54" s="410"/>
      <c r="HC54" s="410"/>
      <c r="HD54" s="410"/>
      <c r="HE54" s="410"/>
      <c r="HF54" s="410"/>
      <c r="HG54" s="410"/>
      <c r="HH54" s="410"/>
      <c r="HI54" s="410"/>
      <c r="HJ54" s="410"/>
      <c r="HK54" s="410"/>
      <c r="HL54" s="410"/>
      <c r="HM54" s="410"/>
      <c r="HN54" s="410"/>
      <c r="HO54" s="410"/>
      <c r="HP54" s="410"/>
      <c r="HQ54" s="410"/>
      <c r="HR54" s="410"/>
      <c r="HS54" s="410"/>
      <c r="HT54" s="410"/>
      <c r="HU54" s="410"/>
      <c r="HV54" s="410"/>
      <c r="HW54" s="410"/>
      <c r="HX54" s="410"/>
      <c r="HY54" s="410"/>
      <c r="HZ54" s="410"/>
      <c r="IA54" s="410"/>
      <c r="IB54" s="410"/>
      <c r="IC54" s="410"/>
      <c r="ID54" s="410"/>
      <c r="IE54" s="410"/>
      <c r="IF54" s="410"/>
      <c r="IG54" s="410"/>
      <c r="IH54" s="410"/>
      <c r="II54" s="410"/>
      <c r="IJ54" s="410"/>
      <c r="IK54" s="410"/>
      <c r="IL54" s="410"/>
      <c r="IM54" s="410"/>
      <c r="IN54" s="410"/>
      <c r="IO54" s="410"/>
      <c r="IP54" s="410"/>
      <c r="IQ54" s="410"/>
      <c r="IR54" s="410"/>
      <c r="IS54" s="410"/>
      <c r="IT54" s="410"/>
      <c r="IU54" s="410"/>
    </row>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sheetData>
  <sheetProtection password="DBC9" sheet="1" objects="1" scenarios="1" selectLockedCells="1"/>
  <mergeCells count="12">
    <mergeCell ref="A1:V1"/>
    <mergeCell ref="G7:G9"/>
    <mergeCell ref="V7:V9"/>
    <mergeCell ref="P7:P9"/>
    <mergeCell ref="A7:A9"/>
    <mergeCell ref="S7:S9"/>
    <mergeCell ref="A2:V2"/>
    <mergeCell ref="E4:S4"/>
    <mergeCell ref="G51:J51"/>
    <mergeCell ref="G52:J52"/>
    <mergeCell ref="G53:J53"/>
    <mergeCell ref="J7:M7"/>
  </mergeCells>
  <dataValidations count="1">
    <dataValidation type="time" allowBlank="1" showInputMessage="1" showErrorMessage="1" errorTitle="Hinweis zur Eingabe" error="Bitte geben Sie die Uhrzeit mit Doppelpunkt ein; z.B. 15:00." sqref="E4:S4 J12:J42 M12:M42">
      <formula1>0</formula1>
      <formula2>0.9993055555555556</formula2>
    </dataValidation>
  </dataValidations>
  <printOptions horizontalCentered="1" verticalCentered="1"/>
  <pageMargins left="0.3937007874015748" right="0.1968503937007874" top="0.1968503937007874" bottom="0.3937007874015748" header="0" footer="0.11811023622047245"/>
  <pageSetup blackAndWhite="1" fitToHeight="1" fitToWidth="1" horizontalDpi="300" verticalDpi="300" orientation="portrait" paperSize="9"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100"/>
  <sheetViews>
    <sheetView showGridLines="0" view="pageLayout" showRuler="0" workbookViewId="0" topLeftCell="A1">
      <selection activeCell="E4" sqref="E4:S4"/>
    </sheetView>
  </sheetViews>
  <sheetFormatPr defaultColWidth="0" defaultRowHeight="12.75" zeroHeight="1"/>
  <cols>
    <col min="1" max="1" width="5.8515625" style="41" customWidth="1"/>
    <col min="2" max="3" width="0.71875" style="41" customWidth="1"/>
    <col min="4" max="4" width="37.28125" style="41" customWidth="1"/>
    <col min="5" max="6" width="0.71875" style="41" customWidth="1"/>
    <col min="7" max="7" width="14.7109375" style="41" customWidth="1"/>
    <col min="8" max="9" width="0.71875" style="41" customWidth="1"/>
    <col min="10" max="10" width="10.7109375" style="41" customWidth="1"/>
    <col min="11" max="12" width="0.71875" style="41" customWidth="1"/>
    <col min="13" max="13" width="10.7109375" style="41" customWidth="1"/>
    <col min="14" max="14" width="0.71875" style="41" customWidth="1"/>
    <col min="15" max="15" width="0.71875" style="41" hidden="1" customWidth="1"/>
    <col min="16" max="16" width="8.7109375" style="41" hidden="1" customWidth="1"/>
    <col min="17" max="17" width="19.00390625" style="41" customWidth="1"/>
    <col min="18" max="18" width="0.2890625" style="41" customWidth="1"/>
    <col min="19" max="19" width="0.71875" style="41" customWidth="1"/>
    <col min="20" max="20" width="16.421875" style="41" customWidth="1"/>
    <col min="21" max="21" width="0.71875" style="41" customWidth="1"/>
    <col min="22" max="16384" width="13.28125" style="41" hidden="1" customWidth="1"/>
  </cols>
  <sheetData>
    <row r="1" spans="1:21" s="210" customFormat="1" ht="32.25" customHeight="1">
      <c r="A1" s="722"/>
      <c r="B1" s="722"/>
      <c r="C1" s="722"/>
      <c r="D1" s="722"/>
      <c r="E1" s="722"/>
      <c r="F1" s="722"/>
      <c r="G1" s="722"/>
      <c r="H1" s="722"/>
      <c r="I1" s="722"/>
      <c r="J1" s="722"/>
      <c r="K1" s="722"/>
      <c r="L1" s="722"/>
      <c r="M1" s="722"/>
      <c r="N1" s="722"/>
      <c r="O1" s="722"/>
      <c r="P1" s="722"/>
      <c r="Q1" s="722"/>
      <c r="R1" s="722"/>
      <c r="S1" s="722"/>
      <c r="T1" s="722"/>
      <c r="U1" s="42"/>
    </row>
    <row r="2" spans="1:21" s="210" customFormat="1" ht="22.5" customHeight="1">
      <c r="A2" s="702" t="s">
        <v>81</v>
      </c>
      <c r="B2" s="702"/>
      <c r="C2" s="702"/>
      <c r="D2" s="702"/>
      <c r="E2" s="702"/>
      <c r="F2" s="702"/>
      <c r="G2" s="702"/>
      <c r="H2" s="702"/>
      <c r="I2" s="702"/>
      <c r="J2" s="702"/>
      <c r="K2" s="702"/>
      <c r="L2" s="702"/>
      <c r="M2" s="702"/>
      <c r="N2" s="702"/>
      <c r="O2" s="702"/>
      <c r="P2" s="702"/>
      <c r="Q2" s="702"/>
      <c r="R2" s="702"/>
      <c r="S2" s="702"/>
      <c r="T2" s="702"/>
      <c r="U2" s="43"/>
    </row>
    <row r="3" spans="1:21" s="210" customFormat="1" ht="15.75" customHeight="1">
      <c r="A3" s="211"/>
      <c r="B3" s="211"/>
      <c r="C3" s="211"/>
      <c r="D3" s="211"/>
      <c r="E3" s="211"/>
      <c r="F3" s="211"/>
      <c r="G3" s="211"/>
      <c r="H3" s="211"/>
      <c r="I3" s="211"/>
      <c r="J3" s="211"/>
      <c r="K3" s="211"/>
      <c r="L3" s="211"/>
      <c r="M3" s="211"/>
      <c r="N3" s="211"/>
      <c r="O3" s="211"/>
      <c r="P3" s="211"/>
      <c r="Q3" s="211"/>
      <c r="R3" s="211"/>
      <c r="S3" s="211"/>
      <c r="T3" s="211"/>
      <c r="U3" s="43"/>
    </row>
    <row r="4" spans="1:23" s="210" customFormat="1" ht="19.5" customHeight="1">
      <c r="A4" s="41"/>
      <c r="B4" s="41"/>
      <c r="C4" s="57"/>
      <c r="D4" s="214" t="s">
        <v>29</v>
      </c>
      <c r="E4" s="703"/>
      <c r="F4" s="704"/>
      <c r="G4" s="704"/>
      <c r="H4" s="704"/>
      <c r="I4" s="704"/>
      <c r="J4" s="704"/>
      <c r="K4" s="704"/>
      <c r="L4" s="704"/>
      <c r="M4" s="704"/>
      <c r="N4" s="704"/>
      <c r="O4" s="704"/>
      <c r="P4" s="704"/>
      <c r="Q4" s="704"/>
      <c r="R4" s="704"/>
      <c r="S4" s="705"/>
      <c r="T4" s="44"/>
      <c r="U4" s="44"/>
      <c r="V4" s="44"/>
      <c r="W4" s="41"/>
    </row>
    <row r="5" spans="1:256" s="210" customFormat="1" ht="15.75" customHeight="1">
      <c r="A5" s="51"/>
      <c r="B5" s="51"/>
      <c r="C5" s="51"/>
      <c r="D5" s="56"/>
      <c r="E5" s="51"/>
      <c r="F5" s="51"/>
      <c r="G5" s="51"/>
      <c r="H5" s="51"/>
      <c r="I5" s="51"/>
      <c r="J5" s="51"/>
      <c r="K5" s="51"/>
      <c r="L5" s="51"/>
      <c r="M5" s="51"/>
      <c r="N5" s="51"/>
      <c r="O5" s="51"/>
      <c r="P5" s="51"/>
      <c r="Q5" s="51"/>
      <c r="R5" s="51"/>
      <c r="S5" s="51"/>
      <c r="T5" s="51"/>
      <c r="U5" s="51"/>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row>
    <row r="6" spans="1:256" s="425" customFormat="1" ht="5.1" customHeight="1">
      <c r="A6" s="415"/>
      <c r="B6" s="45"/>
      <c r="C6" s="45"/>
      <c r="D6" s="45"/>
      <c r="E6" s="45"/>
      <c r="F6" s="45"/>
      <c r="G6" s="45"/>
      <c r="H6" s="45"/>
      <c r="I6" s="45"/>
      <c r="J6" s="45"/>
      <c r="K6" s="45"/>
      <c r="L6" s="45"/>
      <c r="M6" s="45"/>
      <c r="N6" s="45"/>
      <c r="O6" s="45"/>
      <c r="P6" s="45"/>
      <c r="Q6" s="45"/>
      <c r="R6" s="45"/>
      <c r="S6" s="215"/>
      <c r="T6" s="416"/>
      <c r="U6" s="423"/>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424"/>
      <c r="DE6" s="424"/>
      <c r="DF6" s="424"/>
      <c r="DG6" s="424"/>
      <c r="DH6" s="424"/>
      <c r="DI6" s="424"/>
      <c r="DJ6" s="424"/>
      <c r="DK6" s="424"/>
      <c r="DL6" s="424"/>
      <c r="DM6" s="424"/>
      <c r="DN6" s="424"/>
      <c r="DO6" s="424"/>
      <c r="DP6" s="424"/>
      <c r="DQ6" s="424"/>
      <c r="DR6" s="424"/>
      <c r="DS6" s="424"/>
      <c r="DT6" s="424"/>
      <c r="DU6" s="424"/>
      <c r="DV6" s="424"/>
      <c r="DW6" s="424"/>
      <c r="DX6" s="424"/>
      <c r="DY6" s="424"/>
      <c r="DZ6" s="424"/>
      <c r="EA6" s="424"/>
      <c r="EB6" s="424"/>
      <c r="EC6" s="424"/>
      <c r="ED6" s="424"/>
      <c r="EE6" s="424"/>
      <c r="EF6" s="424"/>
      <c r="EG6" s="424"/>
      <c r="EH6" s="424"/>
      <c r="EI6" s="424"/>
      <c r="EJ6" s="424"/>
      <c r="EK6" s="424"/>
      <c r="EL6" s="424"/>
      <c r="EM6" s="424"/>
      <c r="EN6" s="424"/>
      <c r="EO6" s="424"/>
      <c r="EP6" s="424"/>
      <c r="EQ6" s="424"/>
      <c r="ER6" s="424"/>
      <c r="ES6" s="424"/>
      <c r="ET6" s="424"/>
      <c r="EU6" s="424"/>
      <c r="EV6" s="424"/>
      <c r="EW6" s="424"/>
      <c r="EX6" s="424"/>
      <c r="EY6" s="424"/>
      <c r="EZ6" s="424"/>
      <c r="FA6" s="424"/>
      <c r="FB6" s="424"/>
      <c r="FC6" s="424"/>
      <c r="FD6" s="424"/>
      <c r="FE6" s="424"/>
      <c r="FF6" s="424"/>
      <c r="FG6" s="424"/>
      <c r="FH6" s="424"/>
      <c r="FI6" s="424"/>
      <c r="FJ6" s="424"/>
      <c r="FK6" s="424"/>
      <c r="FL6" s="424"/>
      <c r="FM6" s="424"/>
      <c r="FN6" s="424"/>
      <c r="FO6" s="424"/>
      <c r="FP6" s="424"/>
      <c r="FQ6" s="424"/>
      <c r="FR6" s="424"/>
      <c r="FS6" s="424"/>
      <c r="FT6" s="424"/>
      <c r="FU6" s="424"/>
      <c r="FV6" s="424"/>
      <c r="FW6" s="424"/>
      <c r="FX6" s="424"/>
      <c r="FY6" s="424"/>
      <c r="FZ6" s="424"/>
      <c r="GA6" s="424"/>
      <c r="GB6" s="424"/>
      <c r="GC6" s="424"/>
      <c r="GD6" s="424"/>
      <c r="GE6" s="424"/>
      <c r="GF6" s="424"/>
      <c r="GG6" s="424"/>
      <c r="GH6" s="424"/>
      <c r="GI6" s="424"/>
      <c r="GJ6" s="424"/>
      <c r="GK6" s="424"/>
      <c r="GL6" s="424"/>
      <c r="GM6" s="424"/>
      <c r="GN6" s="424"/>
      <c r="GO6" s="424"/>
      <c r="GP6" s="424"/>
      <c r="GQ6" s="424"/>
      <c r="GR6" s="424"/>
      <c r="GS6" s="424"/>
      <c r="GT6" s="424"/>
      <c r="GU6" s="424"/>
      <c r="GV6" s="424"/>
      <c r="GW6" s="424"/>
      <c r="GX6" s="424"/>
      <c r="GY6" s="424"/>
      <c r="GZ6" s="424"/>
      <c r="HA6" s="424"/>
      <c r="HB6" s="424"/>
      <c r="HC6" s="424"/>
      <c r="HD6" s="424"/>
      <c r="HE6" s="424"/>
      <c r="HF6" s="424"/>
      <c r="HG6" s="424"/>
      <c r="HH6" s="424"/>
      <c r="HI6" s="424"/>
      <c r="HJ6" s="424"/>
      <c r="HK6" s="424"/>
      <c r="HL6" s="424"/>
      <c r="HM6" s="424"/>
      <c r="HN6" s="424"/>
      <c r="HO6" s="424"/>
      <c r="HP6" s="424"/>
      <c r="HQ6" s="424"/>
      <c r="HR6" s="424"/>
      <c r="HS6" s="424"/>
      <c r="HT6" s="424"/>
      <c r="HU6" s="424"/>
      <c r="HV6" s="424"/>
      <c r="HW6" s="424"/>
      <c r="HX6" s="424"/>
      <c r="HY6" s="424"/>
      <c r="HZ6" s="424"/>
      <c r="IA6" s="424"/>
      <c r="IB6" s="424"/>
      <c r="IC6" s="424"/>
      <c r="ID6" s="424"/>
      <c r="IE6" s="424"/>
      <c r="IF6" s="424"/>
      <c r="IG6" s="424"/>
      <c r="IH6" s="424"/>
      <c r="II6" s="424"/>
      <c r="IJ6" s="424"/>
      <c r="IK6" s="424"/>
      <c r="IL6" s="424"/>
      <c r="IM6" s="424"/>
      <c r="IN6" s="424"/>
      <c r="IO6" s="424"/>
      <c r="IP6" s="424"/>
      <c r="IQ6" s="424"/>
      <c r="IR6" s="424"/>
      <c r="IS6" s="424"/>
      <c r="IT6" s="424"/>
      <c r="IU6" s="424"/>
      <c r="IV6" s="424"/>
    </row>
    <row r="7" spans="1:256" s="425" customFormat="1" ht="15.75" customHeight="1">
      <c r="A7" s="725" t="s">
        <v>30</v>
      </c>
      <c r="B7" s="53"/>
      <c r="C7" s="46"/>
      <c r="D7" s="46"/>
      <c r="E7" s="53"/>
      <c r="F7" s="46"/>
      <c r="G7" s="721" t="s">
        <v>31</v>
      </c>
      <c r="H7" s="53"/>
      <c r="I7" s="46"/>
      <c r="J7" s="720" t="s">
        <v>32</v>
      </c>
      <c r="K7" s="720"/>
      <c r="L7" s="720"/>
      <c r="M7" s="720"/>
      <c r="N7" s="47"/>
      <c r="O7" s="47"/>
      <c r="P7" s="723" t="s">
        <v>73</v>
      </c>
      <c r="Q7" s="723"/>
      <c r="R7" s="391"/>
      <c r="S7" s="392"/>
      <c r="T7" s="726" t="s">
        <v>34</v>
      </c>
      <c r="U7" s="426"/>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423"/>
      <c r="DG7" s="423"/>
      <c r="DH7" s="423"/>
      <c r="DI7" s="423"/>
      <c r="DJ7" s="423"/>
      <c r="DK7" s="423"/>
      <c r="DL7" s="423"/>
      <c r="DM7" s="423"/>
      <c r="DN7" s="423"/>
      <c r="DO7" s="423"/>
      <c r="DP7" s="423"/>
      <c r="DQ7" s="423"/>
      <c r="DR7" s="423"/>
      <c r="DS7" s="423"/>
      <c r="DT7" s="423"/>
      <c r="DU7" s="423"/>
      <c r="DV7" s="423"/>
      <c r="DW7" s="423"/>
      <c r="DX7" s="423"/>
      <c r="DY7" s="423"/>
      <c r="DZ7" s="423"/>
      <c r="EA7" s="423"/>
      <c r="EB7" s="423"/>
      <c r="EC7" s="423"/>
      <c r="ED7" s="423"/>
      <c r="EE7" s="423"/>
      <c r="EF7" s="423"/>
      <c r="EG7" s="423"/>
      <c r="EH7" s="423"/>
      <c r="EI7" s="423"/>
      <c r="EJ7" s="423"/>
      <c r="EK7" s="423"/>
      <c r="EL7" s="423"/>
      <c r="EM7" s="423"/>
      <c r="EN7" s="423"/>
      <c r="EO7" s="423"/>
      <c r="EP7" s="423"/>
      <c r="EQ7" s="423"/>
      <c r="ER7" s="423"/>
      <c r="ES7" s="423"/>
      <c r="ET7" s="423"/>
      <c r="EU7" s="423"/>
      <c r="EV7" s="423"/>
      <c r="EW7" s="423"/>
      <c r="EX7" s="423"/>
      <c r="EY7" s="423"/>
      <c r="EZ7" s="423"/>
      <c r="FA7" s="423"/>
      <c r="FB7" s="423"/>
      <c r="FC7" s="423"/>
      <c r="FD7" s="423"/>
      <c r="FE7" s="423"/>
      <c r="FF7" s="423"/>
      <c r="FG7" s="423"/>
      <c r="FH7" s="423"/>
      <c r="FI7" s="423"/>
      <c r="FJ7" s="423"/>
      <c r="FK7" s="423"/>
      <c r="FL7" s="423"/>
      <c r="FM7" s="423"/>
      <c r="FN7" s="423"/>
      <c r="FO7" s="423"/>
      <c r="FP7" s="423"/>
      <c r="FQ7" s="423"/>
      <c r="FR7" s="423"/>
      <c r="FS7" s="423"/>
      <c r="FT7" s="423"/>
      <c r="FU7" s="423"/>
      <c r="FV7" s="423"/>
      <c r="FW7" s="423"/>
      <c r="FX7" s="423"/>
      <c r="FY7" s="423"/>
      <c r="FZ7" s="423"/>
      <c r="GA7" s="423"/>
      <c r="GB7" s="423"/>
      <c r="GC7" s="423"/>
      <c r="GD7" s="423"/>
      <c r="GE7" s="423"/>
      <c r="GF7" s="423"/>
      <c r="GG7" s="423"/>
      <c r="GH7" s="423"/>
      <c r="GI7" s="423"/>
      <c r="GJ7" s="423"/>
      <c r="GK7" s="423"/>
      <c r="GL7" s="423"/>
      <c r="GM7" s="423"/>
      <c r="GN7" s="423"/>
      <c r="GO7" s="423"/>
      <c r="GP7" s="423"/>
      <c r="GQ7" s="423"/>
      <c r="GR7" s="423"/>
      <c r="GS7" s="423"/>
      <c r="GT7" s="423"/>
      <c r="GU7" s="423"/>
      <c r="GV7" s="423"/>
      <c r="GW7" s="423"/>
      <c r="GX7" s="423"/>
      <c r="GY7" s="423"/>
      <c r="GZ7" s="423"/>
      <c r="HA7" s="423"/>
      <c r="HB7" s="423"/>
      <c r="HC7" s="423"/>
      <c r="HD7" s="423"/>
      <c r="HE7" s="423"/>
      <c r="HF7" s="423"/>
      <c r="HG7" s="423"/>
      <c r="HH7" s="423"/>
      <c r="HI7" s="423"/>
      <c r="HJ7" s="423"/>
      <c r="HK7" s="423"/>
      <c r="HL7" s="423"/>
      <c r="HM7" s="423"/>
      <c r="HN7" s="423"/>
      <c r="HO7" s="423"/>
      <c r="HP7" s="423"/>
      <c r="HQ7" s="423"/>
      <c r="HR7" s="423"/>
      <c r="HS7" s="423"/>
      <c r="HT7" s="423"/>
      <c r="HU7" s="423"/>
      <c r="HV7" s="423"/>
      <c r="HW7" s="423"/>
      <c r="HX7" s="423"/>
      <c r="HY7" s="423"/>
      <c r="HZ7" s="423"/>
      <c r="IA7" s="423"/>
      <c r="IB7" s="423"/>
      <c r="IC7" s="423"/>
      <c r="ID7" s="423"/>
      <c r="IE7" s="423"/>
      <c r="IF7" s="423"/>
      <c r="IG7" s="423"/>
      <c r="IH7" s="423"/>
      <c r="II7" s="423"/>
      <c r="IJ7" s="423"/>
      <c r="IK7" s="423"/>
      <c r="IL7" s="423"/>
      <c r="IM7" s="423"/>
      <c r="IN7" s="423"/>
      <c r="IO7" s="423"/>
      <c r="IP7" s="423"/>
      <c r="IQ7" s="423"/>
      <c r="IR7" s="423"/>
      <c r="IS7" s="423"/>
      <c r="IT7" s="423"/>
      <c r="IU7" s="423"/>
      <c r="IV7" s="423"/>
    </row>
    <row r="8" spans="1:256" s="425" customFormat="1" ht="15.75" customHeight="1">
      <c r="A8" s="725"/>
      <c r="B8" s="54"/>
      <c r="C8" s="48"/>
      <c r="D8" s="48" t="s">
        <v>35</v>
      </c>
      <c r="E8" s="54"/>
      <c r="F8" s="48"/>
      <c r="G8" s="721"/>
      <c r="H8" s="54"/>
      <c r="I8" s="48"/>
      <c r="J8" s="48" t="s">
        <v>4</v>
      </c>
      <c r="K8" s="54"/>
      <c r="L8" s="48"/>
      <c r="M8" s="48" t="s">
        <v>6</v>
      </c>
      <c r="N8" s="54"/>
      <c r="O8" s="48"/>
      <c r="P8" s="723"/>
      <c r="Q8" s="723"/>
      <c r="R8" s="391"/>
      <c r="S8" s="392"/>
      <c r="T8" s="726"/>
      <c r="U8" s="426"/>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c r="DT8" s="423"/>
      <c r="DU8" s="423"/>
      <c r="DV8" s="423"/>
      <c r="DW8" s="423"/>
      <c r="DX8" s="423"/>
      <c r="DY8" s="423"/>
      <c r="DZ8" s="423"/>
      <c r="EA8" s="423"/>
      <c r="EB8" s="423"/>
      <c r="EC8" s="423"/>
      <c r="ED8" s="423"/>
      <c r="EE8" s="423"/>
      <c r="EF8" s="423"/>
      <c r="EG8" s="423"/>
      <c r="EH8" s="423"/>
      <c r="EI8" s="423"/>
      <c r="EJ8" s="423"/>
      <c r="EK8" s="423"/>
      <c r="EL8" s="423"/>
      <c r="EM8" s="423"/>
      <c r="EN8" s="423"/>
      <c r="EO8" s="423"/>
      <c r="EP8" s="423"/>
      <c r="EQ8" s="423"/>
      <c r="ER8" s="423"/>
      <c r="ES8" s="423"/>
      <c r="ET8" s="423"/>
      <c r="EU8" s="423"/>
      <c r="EV8" s="423"/>
      <c r="EW8" s="423"/>
      <c r="EX8" s="423"/>
      <c r="EY8" s="423"/>
      <c r="EZ8" s="423"/>
      <c r="FA8" s="423"/>
      <c r="FB8" s="423"/>
      <c r="FC8" s="423"/>
      <c r="FD8" s="423"/>
      <c r="FE8" s="423"/>
      <c r="FF8" s="423"/>
      <c r="FG8" s="423"/>
      <c r="FH8" s="423"/>
      <c r="FI8" s="423"/>
      <c r="FJ8" s="423"/>
      <c r="FK8" s="423"/>
      <c r="FL8" s="423"/>
      <c r="FM8" s="423"/>
      <c r="FN8" s="423"/>
      <c r="FO8" s="423"/>
      <c r="FP8" s="423"/>
      <c r="FQ8" s="423"/>
      <c r="FR8" s="423"/>
      <c r="FS8" s="423"/>
      <c r="FT8" s="423"/>
      <c r="FU8" s="423"/>
      <c r="FV8" s="423"/>
      <c r="FW8" s="423"/>
      <c r="FX8" s="423"/>
      <c r="FY8" s="423"/>
      <c r="FZ8" s="423"/>
      <c r="GA8" s="423"/>
      <c r="GB8" s="423"/>
      <c r="GC8" s="423"/>
      <c r="GD8" s="423"/>
      <c r="GE8" s="423"/>
      <c r="GF8" s="423"/>
      <c r="GG8" s="423"/>
      <c r="GH8" s="423"/>
      <c r="GI8" s="423"/>
      <c r="GJ8" s="423"/>
      <c r="GK8" s="423"/>
      <c r="GL8" s="423"/>
      <c r="GM8" s="423"/>
      <c r="GN8" s="423"/>
      <c r="GO8" s="423"/>
      <c r="GP8" s="423"/>
      <c r="GQ8" s="423"/>
      <c r="GR8" s="423"/>
      <c r="GS8" s="423"/>
      <c r="GT8" s="423"/>
      <c r="GU8" s="423"/>
      <c r="GV8" s="423"/>
      <c r="GW8" s="423"/>
      <c r="GX8" s="423"/>
      <c r="GY8" s="423"/>
      <c r="GZ8" s="423"/>
      <c r="HA8" s="423"/>
      <c r="HB8" s="423"/>
      <c r="HC8" s="423"/>
      <c r="HD8" s="423"/>
      <c r="HE8" s="423"/>
      <c r="HF8" s="423"/>
      <c r="HG8" s="423"/>
      <c r="HH8" s="423"/>
      <c r="HI8" s="423"/>
      <c r="HJ8" s="423"/>
      <c r="HK8" s="423"/>
      <c r="HL8" s="423"/>
      <c r="HM8" s="423"/>
      <c r="HN8" s="423"/>
      <c r="HO8" s="423"/>
      <c r="HP8" s="423"/>
      <c r="HQ8" s="423"/>
      <c r="HR8" s="423"/>
      <c r="HS8" s="423"/>
      <c r="HT8" s="423"/>
      <c r="HU8" s="423"/>
      <c r="HV8" s="423"/>
      <c r="HW8" s="423"/>
      <c r="HX8" s="423"/>
      <c r="HY8" s="423"/>
      <c r="HZ8" s="423"/>
      <c r="IA8" s="423"/>
      <c r="IB8" s="423"/>
      <c r="IC8" s="423"/>
      <c r="ID8" s="423"/>
      <c r="IE8" s="423"/>
      <c r="IF8" s="423"/>
      <c r="IG8" s="423"/>
      <c r="IH8" s="423"/>
      <c r="II8" s="423"/>
      <c r="IJ8" s="423"/>
      <c r="IK8" s="423"/>
      <c r="IL8" s="423"/>
      <c r="IM8" s="423"/>
      <c r="IN8" s="423"/>
      <c r="IO8" s="423"/>
      <c r="IP8" s="423"/>
      <c r="IQ8" s="423"/>
      <c r="IR8" s="423"/>
      <c r="IS8" s="423"/>
      <c r="IT8" s="423"/>
      <c r="IU8" s="423"/>
      <c r="IV8" s="423"/>
    </row>
    <row r="9" spans="1:256" s="425" customFormat="1" ht="12.75">
      <c r="A9" s="725"/>
      <c r="B9" s="54"/>
      <c r="C9" s="48"/>
      <c r="D9" s="48"/>
      <c r="E9" s="54"/>
      <c r="F9" s="48"/>
      <c r="G9" s="721"/>
      <c r="H9" s="54"/>
      <c r="I9" s="48"/>
      <c r="J9" s="48"/>
      <c r="K9" s="54"/>
      <c r="L9" s="48"/>
      <c r="M9" s="48"/>
      <c r="N9" s="54"/>
      <c r="O9" s="48"/>
      <c r="P9" s="49"/>
      <c r="Q9" s="50" t="s">
        <v>40</v>
      </c>
      <c r="R9" s="391"/>
      <c r="S9" s="392"/>
      <c r="T9" s="726"/>
      <c r="U9" s="426"/>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23"/>
      <c r="EU9" s="423"/>
      <c r="EV9" s="423"/>
      <c r="EW9" s="423"/>
      <c r="EX9" s="423"/>
      <c r="EY9" s="423"/>
      <c r="EZ9" s="423"/>
      <c r="FA9" s="423"/>
      <c r="FB9" s="423"/>
      <c r="FC9" s="423"/>
      <c r="FD9" s="423"/>
      <c r="FE9" s="423"/>
      <c r="FF9" s="423"/>
      <c r="FG9" s="423"/>
      <c r="FH9" s="423"/>
      <c r="FI9" s="423"/>
      <c r="FJ9" s="423"/>
      <c r="FK9" s="423"/>
      <c r="FL9" s="423"/>
      <c r="FM9" s="423"/>
      <c r="FN9" s="423"/>
      <c r="FO9" s="423"/>
      <c r="FP9" s="423"/>
      <c r="FQ9" s="423"/>
      <c r="FR9" s="423"/>
      <c r="FS9" s="423"/>
      <c r="FT9" s="423"/>
      <c r="FU9" s="423"/>
      <c r="FV9" s="423"/>
      <c r="FW9" s="423"/>
      <c r="FX9" s="423"/>
      <c r="FY9" s="423"/>
      <c r="FZ9" s="423"/>
      <c r="GA9" s="423"/>
      <c r="GB9" s="423"/>
      <c r="GC9" s="423"/>
      <c r="GD9" s="423"/>
      <c r="GE9" s="423"/>
      <c r="GF9" s="423"/>
      <c r="GG9" s="423"/>
      <c r="GH9" s="423"/>
      <c r="GI9" s="423"/>
      <c r="GJ9" s="423"/>
      <c r="GK9" s="423"/>
      <c r="GL9" s="423"/>
      <c r="GM9" s="423"/>
      <c r="GN9" s="423"/>
      <c r="GO9" s="423"/>
      <c r="GP9" s="423"/>
      <c r="GQ9" s="423"/>
      <c r="GR9" s="423"/>
      <c r="GS9" s="423"/>
      <c r="GT9" s="423"/>
      <c r="GU9" s="423"/>
      <c r="GV9" s="423"/>
      <c r="GW9" s="423"/>
      <c r="GX9" s="423"/>
      <c r="GY9" s="423"/>
      <c r="GZ9" s="423"/>
      <c r="HA9" s="423"/>
      <c r="HB9" s="423"/>
      <c r="HC9" s="423"/>
      <c r="HD9" s="423"/>
      <c r="HE9" s="423"/>
      <c r="HF9" s="423"/>
      <c r="HG9" s="423"/>
      <c r="HH9" s="423"/>
      <c r="HI9" s="423"/>
      <c r="HJ9" s="423"/>
      <c r="HK9" s="423"/>
      <c r="HL9" s="423"/>
      <c r="HM9" s="423"/>
      <c r="HN9" s="423"/>
      <c r="HO9" s="423"/>
      <c r="HP9" s="423"/>
      <c r="HQ9" s="423"/>
      <c r="HR9" s="423"/>
      <c r="HS9" s="423"/>
      <c r="HT9" s="423"/>
      <c r="HU9" s="423"/>
      <c r="HV9" s="423"/>
      <c r="HW9" s="423"/>
      <c r="HX9" s="423"/>
      <c r="HY9" s="423"/>
      <c r="HZ9" s="423"/>
      <c r="IA9" s="423"/>
      <c r="IB9" s="423"/>
      <c r="IC9" s="423"/>
      <c r="ID9" s="423"/>
      <c r="IE9" s="423"/>
      <c r="IF9" s="423"/>
      <c r="IG9" s="423"/>
      <c r="IH9" s="423"/>
      <c r="II9" s="423"/>
      <c r="IJ9" s="423"/>
      <c r="IK9" s="423"/>
      <c r="IL9" s="423"/>
      <c r="IM9" s="423"/>
      <c r="IN9" s="423"/>
      <c r="IO9" s="423"/>
      <c r="IP9" s="423"/>
      <c r="IQ9" s="423"/>
      <c r="IR9" s="423"/>
      <c r="IS9" s="423"/>
      <c r="IT9" s="423"/>
      <c r="IU9" s="423"/>
      <c r="IV9" s="423"/>
    </row>
    <row r="10" spans="1:256" s="425" customFormat="1" ht="5.1" customHeight="1">
      <c r="A10" s="65"/>
      <c r="B10" s="55"/>
      <c r="C10" s="52"/>
      <c r="D10" s="52"/>
      <c r="E10" s="55"/>
      <c r="F10" s="52"/>
      <c r="G10" s="52"/>
      <c r="H10" s="55"/>
      <c r="I10" s="52"/>
      <c r="J10" s="52"/>
      <c r="K10" s="55"/>
      <c r="L10" s="52"/>
      <c r="M10" s="52"/>
      <c r="N10" s="55"/>
      <c r="O10" s="52"/>
      <c r="P10" s="52"/>
      <c r="Q10" s="52"/>
      <c r="R10" s="52"/>
      <c r="S10" s="55"/>
      <c r="T10" s="384"/>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428"/>
      <c r="BO10" s="428"/>
      <c r="BP10" s="428"/>
      <c r="BQ10" s="428"/>
      <c r="BR10" s="428"/>
      <c r="BS10" s="428"/>
      <c r="BT10" s="428"/>
      <c r="BU10" s="428"/>
      <c r="BV10" s="428"/>
      <c r="BW10" s="428"/>
      <c r="BX10" s="428"/>
      <c r="BY10" s="428"/>
      <c r="BZ10" s="428"/>
      <c r="CA10" s="428"/>
      <c r="CB10" s="428"/>
      <c r="CC10" s="428"/>
      <c r="CD10" s="428"/>
      <c r="CE10" s="428"/>
      <c r="CF10" s="428"/>
      <c r="CG10" s="428"/>
      <c r="CH10" s="428"/>
      <c r="CI10" s="428"/>
      <c r="CJ10" s="428"/>
      <c r="CK10" s="428"/>
      <c r="CL10" s="428"/>
      <c r="CM10" s="428"/>
      <c r="CN10" s="428"/>
      <c r="CO10" s="428"/>
      <c r="CP10" s="428"/>
      <c r="CQ10" s="428"/>
      <c r="CR10" s="428"/>
      <c r="CS10" s="428"/>
      <c r="CT10" s="428"/>
      <c r="CU10" s="428"/>
      <c r="CV10" s="428"/>
      <c r="CW10" s="428"/>
      <c r="CX10" s="428"/>
      <c r="CY10" s="428"/>
      <c r="CZ10" s="428"/>
      <c r="DA10" s="428"/>
      <c r="DB10" s="428"/>
      <c r="DC10" s="428"/>
      <c r="DD10" s="428"/>
      <c r="DE10" s="428"/>
      <c r="DF10" s="428"/>
      <c r="DG10" s="428"/>
      <c r="DH10" s="428"/>
      <c r="DI10" s="428"/>
      <c r="DJ10" s="428"/>
      <c r="DK10" s="428"/>
      <c r="DL10" s="428"/>
      <c r="DM10" s="428"/>
      <c r="DN10" s="428"/>
      <c r="DO10" s="428"/>
      <c r="DP10" s="428"/>
      <c r="DQ10" s="428"/>
      <c r="DR10" s="428"/>
      <c r="DS10" s="428"/>
      <c r="DT10" s="428"/>
      <c r="DU10" s="428"/>
      <c r="DV10" s="428"/>
      <c r="DW10" s="428"/>
      <c r="DX10" s="428"/>
      <c r="DY10" s="428"/>
      <c r="DZ10" s="428"/>
      <c r="EA10" s="428"/>
      <c r="EB10" s="428"/>
      <c r="EC10" s="428"/>
      <c r="ED10" s="428"/>
      <c r="EE10" s="428"/>
      <c r="EF10" s="428"/>
      <c r="EG10" s="428"/>
      <c r="EH10" s="428"/>
      <c r="EI10" s="428"/>
      <c r="EJ10" s="428"/>
      <c r="EK10" s="428"/>
      <c r="EL10" s="428"/>
      <c r="EM10" s="428"/>
      <c r="EN10" s="428"/>
      <c r="EO10" s="428"/>
      <c r="EP10" s="428"/>
      <c r="EQ10" s="428"/>
      <c r="ER10" s="428"/>
      <c r="ES10" s="428"/>
      <c r="ET10" s="428"/>
      <c r="EU10" s="428"/>
      <c r="EV10" s="428"/>
      <c r="EW10" s="428"/>
      <c r="EX10" s="428"/>
      <c r="EY10" s="428"/>
      <c r="EZ10" s="428"/>
      <c r="FA10" s="428"/>
      <c r="FB10" s="428"/>
      <c r="FC10" s="428"/>
      <c r="FD10" s="428"/>
      <c r="FE10" s="428"/>
      <c r="FF10" s="428"/>
      <c r="FG10" s="428"/>
      <c r="FH10" s="428"/>
      <c r="FI10" s="428"/>
      <c r="FJ10" s="428"/>
      <c r="FK10" s="428"/>
      <c r="FL10" s="428"/>
      <c r="FM10" s="428"/>
      <c r="FN10" s="428"/>
      <c r="FO10" s="428"/>
      <c r="FP10" s="428"/>
      <c r="FQ10" s="428"/>
      <c r="FR10" s="428"/>
      <c r="FS10" s="428"/>
      <c r="FT10" s="428"/>
      <c r="FU10" s="428"/>
      <c r="FV10" s="428"/>
      <c r="FW10" s="428"/>
      <c r="FX10" s="428"/>
      <c r="FY10" s="428"/>
      <c r="FZ10" s="428"/>
      <c r="GA10" s="428"/>
      <c r="GB10" s="428"/>
      <c r="GC10" s="428"/>
      <c r="GD10" s="428"/>
      <c r="GE10" s="428"/>
      <c r="GF10" s="428"/>
      <c r="GG10" s="428"/>
      <c r="GH10" s="428"/>
      <c r="GI10" s="428"/>
      <c r="GJ10" s="428"/>
      <c r="GK10" s="428"/>
      <c r="GL10" s="428"/>
      <c r="GM10" s="428"/>
      <c r="GN10" s="428"/>
      <c r="GO10" s="428"/>
      <c r="GP10" s="428"/>
      <c r="GQ10" s="428"/>
      <c r="GR10" s="428"/>
      <c r="GS10" s="428"/>
      <c r="GT10" s="428"/>
      <c r="GU10" s="428"/>
      <c r="GV10" s="428"/>
      <c r="GW10" s="428"/>
      <c r="GX10" s="428"/>
      <c r="GY10" s="428"/>
      <c r="GZ10" s="428"/>
      <c r="HA10" s="428"/>
      <c r="HB10" s="428"/>
      <c r="HC10" s="428"/>
      <c r="HD10" s="428"/>
      <c r="HE10" s="428"/>
      <c r="HF10" s="428"/>
      <c r="HG10" s="428"/>
      <c r="HH10" s="428"/>
      <c r="HI10" s="428"/>
      <c r="HJ10" s="428"/>
      <c r="HK10" s="428"/>
      <c r="HL10" s="428"/>
      <c r="HM10" s="428"/>
      <c r="HN10" s="428"/>
      <c r="HO10" s="428"/>
      <c r="HP10" s="428"/>
      <c r="HQ10" s="428"/>
      <c r="HR10" s="428"/>
      <c r="HS10" s="428"/>
      <c r="HT10" s="428"/>
      <c r="HU10" s="428"/>
      <c r="HV10" s="428"/>
      <c r="HW10" s="428"/>
      <c r="HX10" s="428"/>
      <c r="HY10" s="428"/>
      <c r="HZ10" s="428"/>
      <c r="IA10" s="428"/>
      <c r="IB10" s="428"/>
      <c r="IC10" s="428"/>
      <c r="ID10" s="428"/>
      <c r="IE10" s="428"/>
      <c r="IF10" s="428"/>
      <c r="IG10" s="428"/>
      <c r="IH10" s="428"/>
      <c r="II10" s="428"/>
      <c r="IJ10" s="428"/>
      <c r="IK10" s="428"/>
      <c r="IL10" s="428"/>
      <c r="IM10" s="428"/>
      <c r="IN10" s="428"/>
      <c r="IO10" s="428"/>
      <c r="IP10" s="428"/>
      <c r="IQ10" s="428"/>
      <c r="IR10" s="428"/>
      <c r="IS10" s="428"/>
      <c r="IT10" s="428"/>
      <c r="IU10" s="428"/>
      <c r="IV10" s="428"/>
    </row>
    <row r="11" spans="1:256" ht="12.75">
      <c r="A11" s="66"/>
      <c r="B11" s="57"/>
      <c r="E11" s="57"/>
      <c r="H11" s="57"/>
      <c r="K11" s="57"/>
      <c r="N11" s="57"/>
      <c r="R11" s="44"/>
      <c r="S11" s="57"/>
      <c r="T11" s="387"/>
      <c r="U11" s="385"/>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393"/>
    </row>
    <row r="12" spans="1:256" s="210" customFormat="1" ht="25.5">
      <c r="A12" s="67">
        <v>1</v>
      </c>
      <c r="B12" s="58"/>
      <c r="C12" s="59"/>
      <c r="D12" s="38"/>
      <c r="E12" s="219"/>
      <c r="F12" s="70"/>
      <c r="G12" s="382"/>
      <c r="H12" s="57"/>
      <c r="I12" s="41"/>
      <c r="J12" s="39"/>
      <c r="K12" s="220"/>
      <c r="L12" s="221"/>
      <c r="M12" s="39"/>
      <c r="N12" s="57"/>
      <c r="O12" s="41"/>
      <c r="P12" s="71">
        <f aca="true" t="shared" si="0" ref="P12:P42">+Q12</f>
        <v>0</v>
      </c>
      <c r="Q12" s="64">
        <f aca="true" t="shared" si="1" ref="Q12:Q42">+M12-J12</f>
        <v>0</v>
      </c>
      <c r="R12" s="44"/>
      <c r="S12" s="57"/>
      <c r="T12" s="388">
        <f>IF(+P12&gt;0.33334,12,0)</f>
        <v>0</v>
      </c>
      <c r="U12" s="38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c r="GL12" s="226"/>
      <c r="GM12" s="226"/>
      <c r="GN12" s="226"/>
      <c r="GO12" s="226"/>
      <c r="GP12" s="226"/>
      <c r="GQ12" s="226"/>
      <c r="GR12" s="226"/>
      <c r="GS12" s="226"/>
      <c r="GT12" s="226"/>
      <c r="GU12" s="226"/>
      <c r="GV12" s="226"/>
      <c r="GW12" s="226"/>
      <c r="GX12" s="226"/>
      <c r="GY12" s="226"/>
      <c r="GZ12" s="226"/>
      <c r="HA12" s="226"/>
      <c r="HB12" s="226"/>
      <c r="HC12" s="226"/>
      <c r="HD12" s="226"/>
      <c r="HE12" s="226"/>
      <c r="HF12" s="226"/>
      <c r="HG12" s="226"/>
      <c r="HH12" s="226"/>
      <c r="HI12" s="226"/>
      <c r="HJ12" s="226"/>
      <c r="HK12" s="226"/>
      <c r="HL12" s="226"/>
      <c r="HM12" s="226"/>
      <c r="HN12" s="226"/>
      <c r="HO12" s="226"/>
      <c r="HP12" s="226"/>
      <c r="HQ12" s="226"/>
      <c r="HR12" s="226"/>
      <c r="HS12" s="226"/>
      <c r="HT12" s="226"/>
      <c r="HU12" s="226"/>
      <c r="HV12" s="226"/>
      <c r="HW12" s="226"/>
      <c r="HX12" s="226"/>
      <c r="HY12" s="226"/>
      <c r="HZ12" s="226"/>
      <c r="IA12" s="226"/>
      <c r="IB12" s="226"/>
      <c r="IC12" s="226"/>
      <c r="ID12" s="226"/>
      <c r="IE12" s="226"/>
      <c r="IF12" s="226"/>
      <c r="IG12" s="226"/>
      <c r="IH12" s="226"/>
      <c r="II12" s="226"/>
      <c r="IJ12" s="226"/>
      <c r="IK12" s="226"/>
      <c r="IL12" s="226"/>
      <c r="IM12" s="226"/>
      <c r="IN12" s="226"/>
      <c r="IO12" s="226"/>
      <c r="IP12" s="226"/>
      <c r="IQ12" s="226"/>
      <c r="IR12" s="226"/>
      <c r="IS12" s="226"/>
      <c r="IT12" s="226"/>
      <c r="IU12" s="226"/>
      <c r="IV12" s="226"/>
    </row>
    <row r="13" spans="1:256" s="210" customFormat="1" ht="25.5">
      <c r="A13" s="67">
        <f aca="true" t="shared" si="2" ref="A13:A42">+A12+1</f>
        <v>2</v>
      </c>
      <c r="B13" s="58"/>
      <c r="C13" s="59"/>
      <c r="D13" s="38"/>
      <c r="E13" s="219"/>
      <c r="F13" s="70"/>
      <c r="G13" s="382"/>
      <c r="H13" s="57"/>
      <c r="I13" s="41"/>
      <c r="J13" s="39"/>
      <c r="K13" s="220"/>
      <c r="L13" s="221"/>
      <c r="M13" s="39"/>
      <c r="N13" s="57"/>
      <c r="O13" s="41"/>
      <c r="P13" s="71">
        <f t="shared" si="0"/>
        <v>0</v>
      </c>
      <c r="Q13" s="64">
        <f t="shared" si="1"/>
        <v>0</v>
      </c>
      <c r="R13" s="44"/>
      <c r="S13" s="57"/>
      <c r="T13" s="388">
        <f aca="true" t="shared" si="3" ref="T13:T42">IF(+P13&gt;0.33334,12,0)</f>
        <v>0</v>
      </c>
      <c r="U13" s="38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c r="EJ13" s="226"/>
      <c r="EK13" s="226"/>
      <c r="EL13" s="226"/>
      <c r="EM13" s="226"/>
      <c r="EN13" s="226"/>
      <c r="EO13" s="226"/>
      <c r="EP13" s="226"/>
      <c r="EQ13" s="226"/>
      <c r="ER13" s="226"/>
      <c r="ES13" s="226"/>
      <c r="ET13" s="226"/>
      <c r="EU13" s="226"/>
      <c r="EV13" s="226"/>
      <c r="EW13" s="226"/>
      <c r="EX13" s="226"/>
      <c r="EY13" s="226"/>
      <c r="EZ13" s="226"/>
      <c r="FA13" s="226"/>
      <c r="FB13" s="226"/>
      <c r="FC13" s="226"/>
      <c r="FD13" s="226"/>
      <c r="FE13" s="226"/>
      <c r="FF13" s="226"/>
      <c r="FG13" s="226"/>
      <c r="FH13" s="226"/>
      <c r="FI13" s="226"/>
      <c r="FJ13" s="226"/>
      <c r="FK13" s="226"/>
      <c r="FL13" s="226"/>
      <c r="FM13" s="226"/>
      <c r="FN13" s="226"/>
      <c r="FO13" s="226"/>
      <c r="FP13" s="226"/>
      <c r="FQ13" s="226"/>
      <c r="FR13" s="226"/>
      <c r="FS13" s="226"/>
      <c r="FT13" s="226"/>
      <c r="FU13" s="226"/>
      <c r="FV13" s="226"/>
      <c r="FW13" s="226"/>
      <c r="FX13" s="226"/>
      <c r="FY13" s="226"/>
      <c r="FZ13" s="226"/>
      <c r="GA13" s="226"/>
      <c r="GB13" s="226"/>
      <c r="GC13" s="226"/>
      <c r="GD13" s="226"/>
      <c r="GE13" s="226"/>
      <c r="GF13" s="226"/>
      <c r="GG13" s="226"/>
      <c r="GH13" s="226"/>
      <c r="GI13" s="226"/>
      <c r="GJ13" s="226"/>
      <c r="GK13" s="226"/>
      <c r="GL13" s="226"/>
      <c r="GM13" s="226"/>
      <c r="GN13" s="226"/>
      <c r="GO13" s="226"/>
      <c r="GP13" s="226"/>
      <c r="GQ13" s="226"/>
      <c r="GR13" s="226"/>
      <c r="GS13" s="226"/>
      <c r="GT13" s="226"/>
      <c r="GU13" s="226"/>
      <c r="GV13" s="226"/>
      <c r="GW13" s="226"/>
      <c r="GX13" s="226"/>
      <c r="GY13" s="226"/>
      <c r="GZ13" s="226"/>
      <c r="HA13" s="226"/>
      <c r="HB13" s="226"/>
      <c r="HC13" s="226"/>
      <c r="HD13" s="226"/>
      <c r="HE13" s="226"/>
      <c r="HF13" s="226"/>
      <c r="HG13" s="226"/>
      <c r="HH13" s="226"/>
      <c r="HI13" s="226"/>
      <c r="HJ13" s="226"/>
      <c r="HK13" s="226"/>
      <c r="HL13" s="226"/>
      <c r="HM13" s="226"/>
      <c r="HN13" s="226"/>
      <c r="HO13" s="226"/>
      <c r="HP13" s="226"/>
      <c r="HQ13" s="226"/>
      <c r="HR13" s="226"/>
      <c r="HS13" s="226"/>
      <c r="HT13" s="226"/>
      <c r="HU13" s="226"/>
      <c r="HV13" s="226"/>
      <c r="HW13" s="226"/>
      <c r="HX13" s="226"/>
      <c r="HY13" s="226"/>
      <c r="HZ13" s="226"/>
      <c r="IA13" s="226"/>
      <c r="IB13" s="226"/>
      <c r="IC13" s="226"/>
      <c r="ID13" s="226"/>
      <c r="IE13" s="226"/>
      <c r="IF13" s="226"/>
      <c r="IG13" s="226"/>
      <c r="IH13" s="226"/>
      <c r="II13" s="226"/>
      <c r="IJ13" s="226"/>
      <c r="IK13" s="226"/>
      <c r="IL13" s="226"/>
      <c r="IM13" s="226"/>
      <c r="IN13" s="226"/>
      <c r="IO13" s="226"/>
      <c r="IP13" s="226"/>
      <c r="IQ13" s="226"/>
      <c r="IR13" s="226"/>
      <c r="IS13" s="226"/>
      <c r="IT13" s="226"/>
      <c r="IU13" s="226"/>
      <c r="IV13" s="226"/>
    </row>
    <row r="14" spans="1:256" s="210" customFormat="1" ht="25.5">
      <c r="A14" s="67">
        <f t="shared" si="2"/>
        <v>3</v>
      </c>
      <c r="B14" s="58"/>
      <c r="C14" s="59"/>
      <c r="D14" s="38"/>
      <c r="E14" s="219"/>
      <c r="F14" s="70"/>
      <c r="G14" s="382"/>
      <c r="H14" s="57"/>
      <c r="I14" s="41"/>
      <c r="J14" s="39"/>
      <c r="K14" s="220"/>
      <c r="L14" s="221"/>
      <c r="M14" s="39"/>
      <c r="N14" s="57"/>
      <c r="O14" s="41"/>
      <c r="P14" s="71">
        <f t="shared" si="0"/>
        <v>0</v>
      </c>
      <c r="Q14" s="64">
        <f t="shared" si="1"/>
        <v>0</v>
      </c>
      <c r="R14" s="44"/>
      <c r="S14" s="57"/>
      <c r="T14" s="388">
        <f t="shared" si="3"/>
        <v>0</v>
      </c>
      <c r="U14" s="38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6"/>
      <c r="FA14" s="226"/>
      <c r="FB14" s="226"/>
      <c r="FC14" s="226"/>
      <c r="FD14" s="226"/>
      <c r="FE14" s="226"/>
      <c r="FF14" s="226"/>
      <c r="FG14" s="226"/>
      <c r="FH14" s="226"/>
      <c r="FI14" s="226"/>
      <c r="FJ14" s="226"/>
      <c r="FK14" s="226"/>
      <c r="FL14" s="226"/>
      <c r="FM14" s="226"/>
      <c r="FN14" s="226"/>
      <c r="FO14" s="226"/>
      <c r="FP14" s="226"/>
      <c r="FQ14" s="226"/>
      <c r="FR14" s="226"/>
      <c r="FS14" s="226"/>
      <c r="FT14" s="226"/>
      <c r="FU14" s="226"/>
      <c r="FV14" s="226"/>
      <c r="FW14" s="226"/>
      <c r="FX14" s="226"/>
      <c r="FY14" s="226"/>
      <c r="FZ14" s="226"/>
      <c r="GA14" s="226"/>
      <c r="GB14" s="226"/>
      <c r="GC14" s="226"/>
      <c r="GD14" s="226"/>
      <c r="GE14" s="226"/>
      <c r="GF14" s="226"/>
      <c r="GG14" s="226"/>
      <c r="GH14" s="226"/>
      <c r="GI14" s="226"/>
      <c r="GJ14" s="226"/>
      <c r="GK14" s="226"/>
      <c r="GL14" s="226"/>
      <c r="GM14" s="226"/>
      <c r="GN14" s="226"/>
      <c r="GO14" s="226"/>
      <c r="GP14" s="226"/>
      <c r="GQ14" s="226"/>
      <c r="GR14" s="226"/>
      <c r="GS14" s="226"/>
      <c r="GT14" s="226"/>
      <c r="GU14" s="226"/>
      <c r="GV14" s="226"/>
      <c r="GW14" s="226"/>
      <c r="GX14" s="226"/>
      <c r="GY14" s="226"/>
      <c r="GZ14" s="226"/>
      <c r="HA14" s="226"/>
      <c r="HB14" s="226"/>
      <c r="HC14" s="226"/>
      <c r="HD14" s="226"/>
      <c r="HE14" s="226"/>
      <c r="HF14" s="226"/>
      <c r="HG14" s="226"/>
      <c r="HH14" s="226"/>
      <c r="HI14" s="226"/>
      <c r="HJ14" s="226"/>
      <c r="HK14" s="226"/>
      <c r="HL14" s="226"/>
      <c r="HM14" s="226"/>
      <c r="HN14" s="226"/>
      <c r="HO14" s="226"/>
      <c r="HP14" s="226"/>
      <c r="HQ14" s="226"/>
      <c r="HR14" s="226"/>
      <c r="HS14" s="226"/>
      <c r="HT14" s="226"/>
      <c r="HU14" s="226"/>
      <c r="HV14" s="226"/>
      <c r="HW14" s="226"/>
      <c r="HX14" s="226"/>
      <c r="HY14" s="226"/>
      <c r="HZ14" s="226"/>
      <c r="IA14" s="226"/>
      <c r="IB14" s="226"/>
      <c r="IC14" s="226"/>
      <c r="ID14" s="226"/>
      <c r="IE14" s="226"/>
      <c r="IF14" s="226"/>
      <c r="IG14" s="226"/>
      <c r="IH14" s="226"/>
      <c r="II14" s="226"/>
      <c r="IJ14" s="226"/>
      <c r="IK14" s="226"/>
      <c r="IL14" s="226"/>
      <c r="IM14" s="226"/>
      <c r="IN14" s="226"/>
      <c r="IO14" s="226"/>
      <c r="IP14" s="226"/>
      <c r="IQ14" s="226"/>
      <c r="IR14" s="226"/>
      <c r="IS14" s="226"/>
      <c r="IT14" s="226"/>
      <c r="IU14" s="226"/>
      <c r="IV14" s="226"/>
    </row>
    <row r="15" spans="1:256" s="210" customFormat="1" ht="25.5">
      <c r="A15" s="67">
        <f t="shared" si="2"/>
        <v>4</v>
      </c>
      <c r="B15" s="58"/>
      <c r="C15" s="59"/>
      <c r="D15" s="38"/>
      <c r="E15" s="219"/>
      <c r="F15" s="70"/>
      <c r="G15" s="382"/>
      <c r="H15" s="57"/>
      <c r="I15" s="41"/>
      <c r="J15" s="39"/>
      <c r="K15" s="220"/>
      <c r="L15" s="221"/>
      <c r="M15" s="39"/>
      <c r="N15" s="57"/>
      <c r="O15" s="41"/>
      <c r="P15" s="71">
        <f t="shared" si="0"/>
        <v>0</v>
      </c>
      <c r="Q15" s="64">
        <f t="shared" si="1"/>
        <v>0</v>
      </c>
      <c r="R15" s="44"/>
      <c r="S15" s="57"/>
      <c r="T15" s="388">
        <f t="shared" si="3"/>
        <v>0</v>
      </c>
      <c r="U15" s="38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26"/>
      <c r="EU15" s="226"/>
      <c r="EV15" s="226"/>
      <c r="EW15" s="226"/>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26"/>
      <c r="HD15" s="226"/>
      <c r="HE15" s="226"/>
      <c r="HF15" s="226"/>
      <c r="HG15" s="226"/>
      <c r="HH15" s="226"/>
      <c r="HI15" s="226"/>
      <c r="HJ15" s="226"/>
      <c r="HK15" s="226"/>
      <c r="HL15" s="226"/>
      <c r="HM15" s="226"/>
      <c r="HN15" s="226"/>
      <c r="HO15" s="226"/>
      <c r="HP15" s="226"/>
      <c r="HQ15" s="226"/>
      <c r="HR15" s="226"/>
      <c r="HS15" s="226"/>
      <c r="HT15" s="226"/>
      <c r="HU15" s="226"/>
      <c r="HV15" s="226"/>
      <c r="HW15" s="226"/>
      <c r="HX15" s="226"/>
      <c r="HY15" s="226"/>
      <c r="HZ15" s="226"/>
      <c r="IA15" s="226"/>
      <c r="IB15" s="226"/>
      <c r="IC15" s="226"/>
      <c r="ID15" s="226"/>
      <c r="IE15" s="226"/>
      <c r="IF15" s="226"/>
      <c r="IG15" s="226"/>
      <c r="IH15" s="226"/>
      <c r="II15" s="226"/>
      <c r="IJ15" s="226"/>
      <c r="IK15" s="226"/>
      <c r="IL15" s="226"/>
      <c r="IM15" s="226"/>
      <c r="IN15" s="226"/>
      <c r="IO15" s="226"/>
      <c r="IP15" s="226"/>
      <c r="IQ15" s="226"/>
      <c r="IR15" s="226"/>
      <c r="IS15" s="226"/>
      <c r="IT15" s="226"/>
      <c r="IU15" s="226"/>
      <c r="IV15" s="226"/>
    </row>
    <row r="16" spans="1:256" s="210" customFormat="1" ht="25.5">
      <c r="A16" s="67">
        <f t="shared" si="2"/>
        <v>5</v>
      </c>
      <c r="B16" s="58"/>
      <c r="C16" s="59"/>
      <c r="D16" s="38"/>
      <c r="E16" s="219"/>
      <c r="F16" s="70"/>
      <c r="G16" s="382"/>
      <c r="H16" s="57"/>
      <c r="I16" s="41"/>
      <c r="J16" s="39"/>
      <c r="K16" s="220"/>
      <c r="L16" s="221"/>
      <c r="M16" s="39"/>
      <c r="N16" s="57"/>
      <c r="O16" s="41"/>
      <c r="P16" s="71">
        <f t="shared" si="0"/>
        <v>0</v>
      </c>
      <c r="Q16" s="64">
        <f t="shared" si="1"/>
        <v>0</v>
      </c>
      <c r="R16" s="44"/>
      <c r="S16" s="57"/>
      <c r="T16" s="388">
        <f t="shared" si="3"/>
        <v>0</v>
      </c>
      <c r="U16" s="38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c r="FV16" s="226"/>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26"/>
      <c r="HD16" s="226"/>
      <c r="HE16" s="226"/>
      <c r="HF16" s="226"/>
      <c r="HG16" s="226"/>
      <c r="HH16" s="226"/>
      <c r="HI16" s="226"/>
      <c r="HJ16" s="226"/>
      <c r="HK16" s="226"/>
      <c r="HL16" s="226"/>
      <c r="HM16" s="226"/>
      <c r="HN16" s="226"/>
      <c r="HO16" s="226"/>
      <c r="HP16" s="226"/>
      <c r="HQ16" s="226"/>
      <c r="HR16" s="226"/>
      <c r="HS16" s="226"/>
      <c r="HT16" s="226"/>
      <c r="HU16" s="226"/>
      <c r="HV16" s="226"/>
      <c r="HW16" s="226"/>
      <c r="HX16" s="226"/>
      <c r="HY16" s="226"/>
      <c r="HZ16" s="226"/>
      <c r="IA16" s="226"/>
      <c r="IB16" s="226"/>
      <c r="IC16" s="226"/>
      <c r="ID16" s="226"/>
      <c r="IE16" s="226"/>
      <c r="IF16" s="226"/>
      <c r="IG16" s="226"/>
      <c r="IH16" s="226"/>
      <c r="II16" s="226"/>
      <c r="IJ16" s="226"/>
      <c r="IK16" s="226"/>
      <c r="IL16" s="226"/>
      <c r="IM16" s="226"/>
      <c r="IN16" s="226"/>
      <c r="IO16" s="226"/>
      <c r="IP16" s="226"/>
      <c r="IQ16" s="226"/>
      <c r="IR16" s="226"/>
      <c r="IS16" s="226"/>
      <c r="IT16" s="226"/>
      <c r="IU16" s="226"/>
      <c r="IV16" s="226"/>
    </row>
    <row r="17" spans="1:256" s="210" customFormat="1" ht="25.5">
      <c r="A17" s="67">
        <f t="shared" si="2"/>
        <v>6</v>
      </c>
      <c r="B17" s="58"/>
      <c r="C17" s="59"/>
      <c r="D17" s="38"/>
      <c r="E17" s="219"/>
      <c r="F17" s="70"/>
      <c r="G17" s="382"/>
      <c r="H17" s="57"/>
      <c r="I17" s="41"/>
      <c r="J17" s="39"/>
      <c r="K17" s="220"/>
      <c r="L17" s="221"/>
      <c r="M17" s="39"/>
      <c r="N17" s="57"/>
      <c r="O17" s="41"/>
      <c r="P17" s="71">
        <f t="shared" si="0"/>
        <v>0</v>
      </c>
      <c r="Q17" s="64">
        <f t="shared" si="1"/>
        <v>0</v>
      </c>
      <c r="R17" s="44"/>
      <c r="S17" s="57"/>
      <c r="T17" s="388">
        <f t="shared" si="3"/>
        <v>0</v>
      </c>
      <c r="U17" s="38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226"/>
      <c r="FE17" s="226"/>
      <c r="FF17" s="226"/>
      <c r="FG17" s="226"/>
      <c r="FH17" s="226"/>
      <c r="FI17" s="226"/>
      <c r="FJ17" s="226"/>
      <c r="FK17" s="226"/>
      <c r="FL17" s="226"/>
      <c r="FM17" s="226"/>
      <c r="FN17" s="226"/>
      <c r="FO17" s="226"/>
      <c r="FP17" s="226"/>
      <c r="FQ17" s="226"/>
      <c r="FR17" s="226"/>
      <c r="FS17" s="226"/>
      <c r="FT17" s="226"/>
      <c r="FU17" s="226"/>
      <c r="FV17" s="226"/>
      <c r="FW17" s="226"/>
      <c r="FX17" s="226"/>
      <c r="FY17" s="226"/>
      <c r="FZ17" s="226"/>
      <c r="GA17" s="226"/>
      <c r="GB17" s="226"/>
      <c r="GC17" s="226"/>
      <c r="GD17" s="226"/>
      <c r="GE17" s="226"/>
      <c r="GF17" s="226"/>
      <c r="GG17" s="226"/>
      <c r="GH17" s="226"/>
      <c r="GI17" s="226"/>
      <c r="GJ17" s="226"/>
      <c r="GK17" s="226"/>
      <c r="GL17" s="226"/>
      <c r="GM17" s="226"/>
      <c r="GN17" s="226"/>
      <c r="GO17" s="226"/>
      <c r="GP17" s="226"/>
      <c r="GQ17" s="226"/>
      <c r="GR17" s="226"/>
      <c r="GS17" s="226"/>
      <c r="GT17" s="226"/>
      <c r="GU17" s="226"/>
      <c r="GV17" s="226"/>
      <c r="GW17" s="226"/>
      <c r="GX17" s="226"/>
      <c r="GY17" s="226"/>
      <c r="GZ17" s="226"/>
      <c r="HA17" s="226"/>
      <c r="HB17" s="226"/>
      <c r="HC17" s="226"/>
      <c r="HD17" s="226"/>
      <c r="HE17" s="226"/>
      <c r="HF17" s="226"/>
      <c r="HG17" s="226"/>
      <c r="HH17" s="226"/>
      <c r="HI17" s="226"/>
      <c r="HJ17" s="226"/>
      <c r="HK17" s="226"/>
      <c r="HL17" s="226"/>
      <c r="HM17" s="226"/>
      <c r="HN17" s="226"/>
      <c r="HO17" s="226"/>
      <c r="HP17" s="226"/>
      <c r="HQ17" s="226"/>
      <c r="HR17" s="226"/>
      <c r="HS17" s="226"/>
      <c r="HT17" s="226"/>
      <c r="HU17" s="226"/>
      <c r="HV17" s="226"/>
      <c r="HW17" s="226"/>
      <c r="HX17" s="226"/>
      <c r="HY17" s="226"/>
      <c r="HZ17" s="226"/>
      <c r="IA17" s="226"/>
      <c r="IB17" s="226"/>
      <c r="IC17" s="226"/>
      <c r="ID17" s="226"/>
      <c r="IE17" s="226"/>
      <c r="IF17" s="226"/>
      <c r="IG17" s="226"/>
      <c r="IH17" s="226"/>
      <c r="II17" s="226"/>
      <c r="IJ17" s="226"/>
      <c r="IK17" s="226"/>
      <c r="IL17" s="226"/>
      <c r="IM17" s="226"/>
      <c r="IN17" s="226"/>
      <c r="IO17" s="226"/>
      <c r="IP17" s="226"/>
      <c r="IQ17" s="226"/>
      <c r="IR17" s="226"/>
      <c r="IS17" s="226"/>
      <c r="IT17" s="226"/>
      <c r="IU17" s="226"/>
      <c r="IV17" s="226"/>
    </row>
    <row r="18" spans="1:256" s="210" customFormat="1" ht="25.5">
      <c r="A18" s="67">
        <f t="shared" si="2"/>
        <v>7</v>
      </c>
      <c r="B18" s="58"/>
      <c r="C18" s="59"/>
      <c r="D18" s="38"/>
      <c r="E18" s="219"/>
      <c r="F18" s="70"/>
      <c r="G18" s="382"/>
      <c r="H18" s="57"/>
      <c r="I18" s="41"/>
      <c r="J18" s="39"/>
      <c r="K18" s="220"/>
      <c r="L18" s="221"/>
      <c r="M18" s="39"/>
      <c r="N18" s="57"/>
      <c r="O18" s="41"/>
      <c r="P18" s="71">
        <f t="shared" si="0"/>
        <v>0</v>
      </c>
      <c r="Q18" s="64">
        <f t="shared" si="1"/>
        <v>0</v>
      </c>
      <c r="R18" s="44"/>
      <c r="S18" s="57"/>
      <c r="T18" s="388">
        <f t="shared" si="3"/>
        <v>0</v>
      </c>
      <c r="U18" s="38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26"/>
      <c r="FE18" s="226"/>
      <c r="FF18" s="226"/>
      <c r="FG18" s="226"/>
      <c r="FH18" s="226"/>
      <c r="FI18" s="226"/>
      <c r="FJ18" s="226"/>
      <c r="FK18" s="226"/>
      <c r="FL18" s="226"/>
      <c r="FM18" s="226"/>
      <c r="FN18" s="226"/>
      <c r="FO18" s="226"/>
      <c r="FP18" s="226"/>
      <c r="FQ18" s="226"/>
      <c r="FR18" s="226"/>
      <c r="FS18" s="226"/>
      <c r="FT18" s="226"/>
      <c r="FU18" s="226"/>
      <c r="FV18" s="226"/>
      <c r="FW18" s="226"/>
      <c r="FX18" s="226"/>
      <c r="FY18" s="226"/>
      <c r="FZ18" s="226"/>
      <c r="GA18" s="226"/>
      <c r="GB18" s="226"/>
      <c r="GC18" s="226"/>
      <c r="GD18" s="226"/>
      <c r="GE18" s="226"/>
      <c r="GF18" s="226"/>
      <c r="GG18" s="226"/>
      <c r="GH18" s="226"/>
      <c r="GI18" s="226"/>
      <c r="GJ18" s="226"/>
      <c r="GK18" s="226"/>
      <c r="GL18" s="226"/>
      <c r="GM18" s="226"/>
      <c r="GN18" s="226"/>
      <c r="GO18" s="226"/>
      <c r="GP18" s="226"/>
      <c r="GQ18" s="226"/>
      <c r="GR18" s="226"/>
      <c r="GS18" s="226"/>
      <c r="GT18" s="226"/>
      <c r="GU18" s="226"/>
      <c r="GV18" s="226"/>
      <c r="GW18" s="226"/>
      <c r="GX18" s="226"/>
      <c r="GY18" s="226"/>
      <c r="GZ18" s="226"/>
      <c r="HA18" s="226"/>
      <c r="HB18" s="226"/>
      <c r="HC18" s="226"/>
      <c r="HD18" s="226"/>
      <c r="HE18" s="226"/>
      <c r="HF18" s="226"/>
      <c r="HG18" s="226"/>
      <c r="HH18" s="226"/>
      <c r="HI18" s="226"/>
      <c r="HJ18" s="226"/>
      <c r="HK18" s="226"/>
      <c r="HL18" s="226"/>
      <c r="HM18" s="226"/>
      <c r="HN18" s="226"/>
      <c r="HO18" s="226"/>
      <c r="HP18" s="226"/>
      <c r="HQ18" s="226"/>
      <c r="HR18" s="226"/>
      <c r="HS18" s="226"/>
      <c r="HT18" s="226"/>
      <c r="HU18" s="226"/>
      <c r="HV18" s="226"/>
      <c r="HW18" s="226"/>
      <c r="HX18" s="226"/>
      <c r="HY18" s="226"/>
      <c r="HZ18" s="226"/>
      <c r="IA18" s="226"/>
      <c r="IB18" s="226"/>
      <c r="IC18" s="226"/>
      <c r="ID18" s="226"/>
      <c r="IE18" s="226"/>
      <c r="IF18" s="226"/>
      <c r="IG18" s="226"/>
      <c r="IH18" s="226"/>
      <c r="II18" s="226"/>
      <c r="IJ18" s="226"/>
      <c r="IK18" s="226"/>
      <c r="IL18" s="226"/>
      <c r="IM18" s="226"/>
      <c r="IN18" s="226"/>
      <c r="IO18" s="226"/>
      <c r="IP18" s="226"/>
      <c r="IQ18" s="226"/>
      <c r="IR18" s="226"/>
      <c r="IS18" s="226"/>
      <c r="IT18" s="226"/>
      <c r="IU18" s="226"/>
      <c r="IV18" s="226"/>
    </row>
    <row r="19" spans="1:256" s="210" customFormat="1" ht="25.5">
      <c r="A19" s="67">
        <f t="shared" si="2"/>
        <v>8</v>
      </c>
      <c r="B19" s="58"/>
      <c r="C19" s="59"/>
      <c r="D19" s="38"/>
      <c r="E19" s="219"/>
      <c r="F19" s="70"/>
      <c r="G19" s="382"/>
      <c r="H19" s="57"/>
      <c r="I19" s="41"/>
      <c r="J19" s="39"/>
      <c r="K19" s="220"/>
      <c r="L19" s="221"/>
      <c r="M19" s="39"/>
      <c r="N19" s="57"/>
      <c r="O19" s="41"/>
      <c r="P19" s="71">
        <f t="shared" si="0"/>
        <v>0</v>
      </c>
      <c r="Q19" s="64">
        <f t="shared" si="1"/>
        <v>0</v>
      </c>
      <c r="R19" s="44"/>
      <c r="S19" s="57"/>
      <c r="T19" s="388">
        <f t="shared" si="3"/>
        <v>0</v>
      </c>
      <c r="U19" s="38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c r="GL19" s="226"/>
      <c r="GM19" s="226"/>
      <c r="GN19" s="226"/>
      <c r="GO19" s="226"/>
      <c r="GP19" s="226"/>
      <c r="GQ19" s="226"/>
      <c r="GR19" s="226"/>
      <c r="GS19" s="226"/>
      <c r="GT19" s="226"/>
      <c r="GU19" s="226"/>
      <c r="GV19" s="226"/>
      <c r="GW19" s="226"/>
      <c r="GX19" s="226"/>
      <c r="GY19" s="226"/>
      <c r="GZ19" s="226"/>
      <c r="HA19" s="226"/>
      <c r="HB19" s="226"/>
      <c r="HC19" s="226"/>
      <c r="HD19" s="226"/>
      <c r="HE19" s="226"/>
      <c r="HF19" s="226"/>
      <c r="HG19" s="226"/>
      <c r="HH19" s="226"/>
      <c r="HI19" s="226"/>
      <c r="HJ19" s="226"/>
      <c r="HK19" s="226"/>
      <c r="HL19" s="226"/>
      <c r="HM19" s="226"/>
      <c r="HN19" s="226"/>
      <c r="HO19" s="226"/>
      <c r="HP19" s="226"/>
      <c r="HQ19" s="226"/>
      <c r="HR19" s="226"/>
      <c r="HS19" s="226"/>
      <c r="HT19" s="226"/>
      <c r="HU19" s="226"/>
      <c r="HV19" s="226"/>
      <c r="HW19" s="226"/>
      <c r="HX19" s="226"/>
      <c r="HY19" s="226"/>
      <c r="HZ19" s="226"/>
      <c r="IA19" s="226"/>
      <c r="IB19" s="226"/>
      <c r="IC19" s="226"/>
      <c r="ID19" s="226"/>
      <c r="IE19" s="226"/>
      <c r="IF19" s="226"/>
      <c r="IG19" s="226"/>
      <c r="IH19" s="226"/>
      <c r="II19" s="226"/>
      <c r="IJ19" s="226"/>
      <c r="IK19" s="226"/>
      <c r="IL19" s="226"/>
      <c r="IM19" s="226"/>
      <c r="IN19" s="226"/>
      <c r="IO19" s="226"/>
      <c r="IP19" s="226"/>
      <c r="IQ19" s="226"/>
      <c r="IR19" s="226"/>
      <c r="IS19" s="226"/>
      <c r="IT19" s="226"/>
      <c r="IU19" s="226"/>
      <c r="IV19" s="226"/>
    </row>
    <row r="20" spans="1:256" s="210" customFormat="1" ht="25.5">
      <c r="A20" s="67">
        <f t="shared" si="2"/>
        <v>9</v>
      </c>
      <c r="B20" s="58"/>
      <c r="C20" s="59"/>
      <c r="D20" s="38"/>
      <c r="E20" s="219"/>
      <c r="F20" s="70"/>
      <c r="G20" s="382"/>
      <c r="H20" s="57"/>
      <c r="I20" s="41"/>
      <c r="J20" s="39"/>
      <c r="K20" s="220"/>
      <c r="L20" s="221"/>
      <c r="M20" s="39"/>
      <c r="N20" s="57"/>
      <c r="O20" s="41"/>
      <c r="P20" s="71">
        <f t="shared" si="0"/>
        <v>0</v>
      </c>
      <c r="Q20" s="64">
        <f t="shared" si="1"/>
        <v>0</v>
      </c>
      <c r="R20" s="44"/>
      <c r="S20" s="57"/>
      <c r="T20" s="388">
        <f t="shared" si="3"/>
        <v>0</v>
      </c>
      <c r="U20" s="38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26"/>
      <c r="FE20" s="226"/>
      <c r="FF20" s="226"/>
      <c r="FG20" s="226"/>
      <c r="FH20" s="226"/>
      <c r="FI20" s="226"/>
      <c r="FJ20" s="226"/>
      <c r="FK20" s="226"/>
      <c r="FL20" s="226"/>
      <c r="FM20" s="226"/>
      <c r="FN20" s="226"/>
      <c r="FO20" s="226"/>
      <c r="FP20" s="226"/>
      <c r="FQ20" s="226"/>
      <c r="FR20" s="226"/>
      <c r="FS20" s="226"/>
      <c r="FT20" s="226"/>
      <c r="FU20" s="226"/>
      <c r="FV20" s="226"/>
      <c r="FW20" s="226"/>
      <c r="FX20" s="226"/>
      <c r="FY20" s="226"/>
      <c r="FZ20" s="226"/>
      <c r="GA20" s="226"/>
      <c r="GB20" s="226"/>
      <c r="GC20" s="226"/>
      <c r="GD20" s="226"/>
      <c r="GE20" s="226"/>
      <c r="GF20" s="226"/>
      <c r="GG20" s="226"/>
      <c r="GH20" s="226"/>
      <c r="GI20" s="226"/>
      <c r="GJ20" s="226"/>
      <c r="GK20" s="226"/>
      <c r="GL20" s="226"/>
      <c r="GM20" s="226"/>
      <c r="GN20" s="226"/>
      <c r="GO20" s="226"/>
      <c r="GP20" s="226"/>
      <c r="GQ20" s="226"/>
      <c r="GR20" s="226"/>
      <c r="GS20" s="226"/>
      <c r="GT20" s="226"/>
      <c r="GU20" s="226"/>
      <c r="GV20" s="226"/>
      <c r="GW20" s="226"/>
      <c r="GX20" s="226"/>
      <c r="GY20" s="226"/>
      <c r="GZ20" s="226"/>
      <c r="HA20" s="226"/>
      <c r="HB20" s="226"/>
      <c r="HC20" s="226"/>
      <c r="HD20" s="226"/>
      <c r="HE20" s="226"/>
      <c r="HF20" s="226"/>
      <c r="HG20" s="226"/>
      <c r="HH20" s="226"/>
      <c r="HI20" s="226"/>
      <c r="HJ20" s="226"/>
      <c r="HK20" s="226"/>
      <c r="HL20" s="226"/>
      <c r="HM20" s="226"/>
      <c r="HN20" s="226"/>
      <c r="HO20" s="226"/>
      <c r="HP20" s="226"/>
      <c r="HQ20" s="226"/>
      <c r="HR20" s="226"/>
      <c r="HS20" s="226"/>
      <c r="HT20" s="226"/>
      <c r="HU20" s="226"/>
      <c r="HV20" s="226"/>
      <c r="HW20" s="226"/>
      <c r="HX20" s="226"/>
      <c r="HY20" s="226"/>
      <c r="HZ20" s="226"/>
      <c r="IA20" s="226"/>
      <c r="IB20" s="226"/>
      <c r="IC20" s="226"/>
      <c r="ID20" s="226"/>
      <c r="IE20" s="226"/>
      <c r="IF20" s="226"/>
      <c r="IG20" s="226"/>
      <c r="IH20" s="226"/>
      <c r="II20" s="226"/>
      <c r="IJ20" s="226"/>
      <c r="IK20" s="226"/>
      <c r="IL20" s="226"/>
      <c r="IM20" s="226"/>
      <c r="IN20" s="226"/>
      <c r="IO20" s="226"/>
      <c r="IP20" s="226"/>
      <c r="IQ20" s="226"/>
      <c r="IR20" s="226"/>
      <c r="IS20" s="226"/>
      <c r="IT20" s="226"/>
      <c r="IU20" s="226"/>
      <c r="IV20" s="226"/>
    </row>
    <row r="21" spans="1:256" s="210" customFormat="1" ht="25.5">
      <c r="A21" s="67">
        <f t="shared" si="2"/>
        <v>10</v>
      </c>
      <c r="B21" s="58"/>
      <c r="C21" s="59"/>
      <c r="D21" s="38"/>
      <c r="E21" s="219"/>
      <c r="F21" s="70"/>
      <c r="G21" s="382"/>
      <c r="H21" s="57"/>
      <c r="I21" s="41"/>
      <c r="J21" s="39"/>
      <c r="K21" s="220"/>
      <c r="L21" s="221"/>
      <c r="M21" s="39"/>
      <c r="N21" s="57"/>
      <c r="O21" s="41"/>
      <c r="P21" s="71">
        <f t="shared" si="0"/>
        <v>0</v>
      </c>
      <c r="Q21" s="64">
        <f t="shared" si="1"/>
        <v>0</v>
      </c>
      <c r="R21" s="44"/>
      <c r="S21" s="57"/>
      <c r="T21" s="388">
        <f t="shared" si="3"/>
        <v>0</v>
      </c>
      <c r="U21" s="38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c r="GL21" s="226"/>
      <c r="GM21" s="226"/>
      <c r="GN21" s="226"/>
      <c r="GO21" s="226"/>
      <c r="GP21" s="226"/>
      <c r="GQ21" s="226"/>
      <c r="GR21" s="226"/>
      <c r="GS21" s="226"/>
      <c r="GT21" s="226"/>
      <c r="GU21" s="226"/>
      <c r="GV21" s="226"/>
      <c r="GW21" s="226"/>
      <c r="GX21" s="226"/>
      <c r="GY21" s="226"/>
      <c r="GZ21" s="226"/>
      <c r="HA21" s="226"/>
      <c r="HB21" s="226"/>
      <c r="HC21" s="226"/>
      <c r="HD21" s="226"/>
      <c r="HE21" s="226"/>
      <c r="HF21" s="226"/>
      <c r="HG21" s="226"/>
      <c r="HH21" s="226"/>
      <c r="HI21" s="226"/>
      <c r="HJ21" s="226"/>
      <c r="HK21" s="226"/>
      <c r="HL21" s="226"/>
      <c r="HM21" s="226"/>
      <c r="HN21" s="226"/>
      <c r="HO21" s="226"/>
      <c r="HP21" s="226"/>
      <c r="HQ21" s="226"/>
      <c r="HR21" s="226"/>
      <c r="HS21" s="226"/>
      <c r="HT21" s="226"/>
      <c r="HU21" s="226"/>
      <c r="HV21" s="226"/>
      <c r="HW21" s="226"/>
      <c r="HX21" s="226"/>
      <c r="HY21" s="226"/>
      <c r="HZ21" s="226"/>
      <c r="IA21" s="226"/>
      <c r="IB21" s="226"/>
      <c r="IC21" s="226"/>
      <c r="ID21" s="226"/>
      <c r="IE21" s="226"/>
      <c r="IF21" s="226"/>
      <c r="IG21" s="226"/>
      <c r="IH21" s="226"/>
      <c r="II21" s="226"/>
      <c r="IJ21" s="226"/>
      <c r="IK21" s="226"/>
      <c r="IL21" s="226"/>
      <c r="IM21" s="226"/>
      <c r="IN21" s="226"/>
      <c r="IO21" s="226"/>
      <c r="IP21" s="226"/>
      <c r="IQ21" s="226"/>
      <c r="IR21" s="226"/>
      <c r="IS21" s="226"/>
      <c r="IT21" s="226"/>
      <c r="IU21" s="226"/>
      <c r="IV21" s="226"/>
    </row>
    <row r="22" spans="1:256" s="210" customFormat="1" ht="25.5">
      <c r="A22" s="67">
        <f t="shared" si="2"/>
        <v>11</v>
      </c>
      <c r="B22" s="58"/>
      <c r="C22" s="59"/>
      <c r="D22" s="38"/>
      <c r="E22" s="219"/>
      <c r="F22" s="70"/>
      <c r="G22" s="382"/>
      <c r="H22" s="57"/>
      <c r="I22" s="41"/>
      <c r="J22" s="39"/>
      <c r="K22" s="220"/>
      <c r="L22" s="221"/>
      <c r="M22" s="39"/>
      <c r="N22" s="57"/>
      <c r="O22" s="41"/>
      <c r="P22" s="71">
        <f t="shared" si="0"/>
        <v>0</v>
      </c>
      <c r="Q22" s="64">
        <f t="shared" si="1"/>
        <v>0</v>
      </c>
      <c r="R22" s="44"/>
      <c r="S22" s="57"/>
      <c r="T22" s="388">
        <f t="shared" si="3"/>
        <v>0</v>
      </c>
      <c r="U22" s="38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c r="GL22" s="226"/>
      <c r="GM22" s="226"/>
      <c r="GN22" s="226"/>
      <c r="GO22" s="226"/>
      <c r="GP22" s="226"/>
      <c r="GQ22" s="226"/>
      <c r="GR22" s="226"/>
      <c r="GS22" s="226"/>
      <c r="GT22" s="226"/>
      <c r="GU22" s="226"/>
      <c r="GV22" s="226"/>
      <c r="GW22" s="226"/>
      <c r="GX22" s="226"/>
      <c r="GY22" s="226"/>
      <c r="GZ22" s="226"/>
      <c r="HA22" s="226"/>
      <c r="HB22" s="226"/>
      <c r="HC22" s="226"/>
      <c r="HD22" s="226"/>
      <c r="HE22" s="226"/>
      <c r="HF22" s="226"/>
      <c r="HG22" s="226"/>
      <c r="HH22" s="226"/>
      <c r="HI22" s="226"/>
      <c r="HJ22" s="226"/>
      <c r="HK22" s="226"/>
      <c r="HL22" s="226"/>
      <c r="HM22" s="226"/>
      <c r="HN22" s="226"/>
      <c r="HO22" s="226"/>
      <c r="HP22" s="226"/>
      <c r="HQ22" s="226"/>
      <c r="HR22" s="226"/>
      <c r="HS22" s="226"/>
      <c r="HT22" s="226"/>
      <c r="HU22" s="226"/>
      <c r="HV22" s="226"/>
      <c r="HW22" s="226"/>
      <c r="HX22" s="226"/>
      <c r="HY22" s="226"/>
      <c r="HZ22" s="226"/>
      <c r="IA22" s="226"/>
      <c r="IB22" s="226"/>
      <c r="IC22" s="226"/>
      <c r="ID22" s="226"/>
      <c r="IE22" s="226"/>
      <c r="IF22" s="226"/>
      <c r="IG22" s="226"/>
      <c r="IH22" s="226"/>
      <c r="II22" s="226"/>
      <c r="IJ22" s="226"/>
      <c r="IK22" s="226"/>
      <c r="IL22" s="226"/>
      <c r="IM22" s="226"/>
      <c r="IN22" s="226"/>
      <c r="IO22" s="226"/>
      <c r="IP22" s="226"/>
      <c r="IQ22" s="226"/>
      <c r="IR22" s="226"/>
      <c r="IS22" s="226"/>
      <c r="IT22" s="226"/>
      <c r="IU22" s="226"/>
      <c r="IV22" s="226"/>
    </row>
    <row r="23" spans="1:256" s="210" customFormat="1" ht="25.5">
      <c r="A23" s="67">
        <f t="shared" si="2"/>
        <v>12</v>
      </c>
      <c r="B23" s="58"/>
      <c r="C23" s="59"/>
      <c r="D23" s="38"/>
      <c r="E23" s="219"/>
      <c r="F23" s="70"/>
      <c r="G23" s="382"/>
      <c r="H23" s="57"/>
      <c r="I23" s="41"/>
      <c r="J23" s="39"/>
      <c r="K23" s="220"/>
      <c r="L23" s="221"/>
      <c r="M23" s="39"/>
      <c r="N23" s="57"/>
      <c r="O23" s="41"/>
      <c r="P23" s="71">
        <f t="shared" si="0"/>
        <v>0</v>
      </c>
      <c r="Q23" s="64">
        <f t="shared" si="1"/>
        <v>0</v>
      </c>
      <c r="R23" s="44"/>
      <c r="S23" s="57"/>
      <c r="T23" s="388">
        <f t="shared" si="3"/>
        <v>0</v>
      </c>
      <c r="U23" s="38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26"/>
      <c r="FE23" s="226"/>
      <c r="FF23" s="226"/>
      <c r="FG23" s="226"/>
      <c r="FH23" s="226"/>
      <c r="FI23" s="226"/>
      <c r="FJ23" s="226"/>
      <c r="FK23" s="226"/>
      <c r="FL23" s="226"/>
      <c r="FM23" s="226"/>
      <c r="FN23" s="226"/>
      <c r="FO23" s="226"/>
      <c r="FP23" s="226"/>
      <c r="FQ23" s="226"/>
      <c r="FR23" s="226"/>
      <c r="FS23" s="226"/>
      <c r="FT23" s="226"/>
      <c r="FU23" s="226"/>
      <c r="FV23" s="226"/>
      <c r="FW23" s="226"/>
      <c r="FX23" s="226"/>
      <c r="FY23" s="226"/>
      <c r="FZ23" s="226"/>
      <c r="GA23" s="226"/>
      <c r="GB23" s="226"/>
      <c r="GC23" s="226"/>
      <c r="GD23" s="226"/>
      <c r="GE23" s="226"/>
      <c r="GF23" s="226"/>
      <c r="GG23" s="226"/>
      <c r="GH23" s="226"/>
      <c r="GI23" s="226"/>
      <c r="GJ23" s="226"/>
      <c r="GK23" s="226"/>
      <c r="GL23" s="226"/>
      <c r="GM23" s="226"/>
      <c r="GN23" s="226"/>
      <c r="GO23" s="226"/>
      <c r="GP23" s="226"/>
      <c r="GQ23" s="226"/>
      <c r="GR23" s="226"/>
      <c r="GS23" s="226"/>
      <c r="GT23" s="226"/>
      <c r="GU23" s="226"/>
      <c r="GV23" s="226"/>
      <c r="GW23" s="226"/>
      <c r="GX23" s="226"/>
      <c r="GY23" s="226"/>
      <c r="GZ23" s="226"/>
      <c r="HA23" s="226"/>
      <c r="HB23" s="226"/>
      <c r="HC23" s="226"/>
      <c r="HD23" s="226"/>
      <c r="HE23" s="226"/>
      <c r="HF23" s="226"/>
      <c r="HG23" s="226"/>
      <c r="HH23" s="226"/>
      <c r="HI23" s="226"/>
      <c r="HJ23" s="226"/>
      <c r="HK23" s="226"/>
      <c r="HL23" s="226"/>
      <c r="HM23" s="226"/>
      <c r="HN23" s="226"/>
      <c r="HO23" s="226"/>
      <c r="HP23" s="226"/>
      <c r="HQ23" s="226"/>
      <c r="HR23" s="226"/>
      <c r="HS23" s="226"/>
      <c r="HT23" s="226"/>
      <c r="HU23" s="226"/>
      <c r="HV23" s="226"/>
      <c r="HW23" s="226"/>
      <c r="HX23" s="226"/>
      <c r="HY23" s="226"/>
      <c r="HZ23" s="226"/>
      <c r="IA23" s="226"/>
      <c r="IB23" s="226"/>
      <c r="IC23" s="226"/>
      <c r="ID23" s="226"/>
      <c r="IE23" s="226"/>
      <c r="IF23" s="226"/>
      <c r="IG23" s="226"/>
      <c r="IH23" s="226"/>
      <c r="II23" s="226"/>
      <c r="IJ23" s="226"/>
      <c r="IK23" s="226"/>
      <c r="IL23" s="226"/>
      <c r="IM23" s="226"/>
      <c r="IN23" s="226"/>
      <c r="IO23" s="226"/>
      <c r="IP23" s="226"/>
      <c r="IQ23" s="226"/>
      <c r="IR23" s="226"/>
      <c r="IS23" s="226"/>
      <c r="IT23" s="226"/>
      <c r="IU23" s="226"/>
      <c r="IV23" s="226"/>
    </row>
    <row r="24" spans="1:256" s="210" customFormat="1" ht="25.5">
      <c r="A24" s="67">
        <f t="shared" si="2"/>
        <v>13</v>
      </c>
      <c r="B24" s="58"/>
      <c r="C24" s="59"/>
      <c r="D24" s="38"/>
      <c r="E24" s="219"/>
      <c r="F24" s="70"/>
      <c r="G24" s="382"/>
      <c r="H24" s="57"/>
      <c r="I24" s="41"/>
      <c r="J24" s="39"/>
      <c r="K24" s="220"/>
      <c r="L24" s="221"/>
      <c r="M24" s="39"/>
      <c r="N24" s="57"/>
      <c r="O24" s="41"/>
      <c r="P24" s="71">
        <f t="shared" si="0"/>
        <v>0</v>
      </c>
      <c r="Q24" s="64">
        <f t="shared" si="1"/>
        <v>0</v>
      </c>
      <c r="R24" s="44"/>
      <c r="S24" s="57"/>
      <c r="T24" s="388">
        <f t="shared" si="3"/>
        <v>0</v>
      </c>
      <c r="U24" s="38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26"/>
      <c r="EW24" s="226"/>
      <c r="EX24" s="226"/>
      <c r="EY24" s="226"/>
      <c r="EZ24" s="226"/>
      <c r="FA24" s="226"/>
      <c r="FB24" s="226"/>
      <c r="FC24" s="226"/>
      <c r="FD24" s="226"/>
      <c r="FE24" s="226"/>
      <c r="FF24" s="226"/>
      <c r="FG24" s="226"/>
      <c r="FH24" s="226"/>
      <c r="FI24" s="226"/>
      <c r="FJ24" s="226"/>
      <c r="FK24" s="226"/>
      <c r="FL24" s="226"/>
      <c r="FM24" s="226"/>
      <c r="FN24" s="226"/>
      <c r="FO24" s="226"/>
      <c r="FP24" s="226"/>
      <c r="FQ24" s="226"/>
      <c r="FR24" s="226"/>
      <c r="FS24" s="226"/>
      <c r="FT24" s="226"/>
      <c r="FU24" s="226"/>
      <c r="FV24" s="226"/>
      <c r="FW24" s="226"/>
      <c r="FX24" s="226"/>
      <c r="FY24" s="226"/>
      <c r="FZ24" s="226"/>
      <c r="GA24" s="226"/>
      <c r="GB24" s="226"/>
      <c r="GC24" s="226"/>
      <c r="GD24" s="226"/>
      <c r="GE24" s="226"/>
      <c r="GF24" s="226"/>
      <c r="GG24" s="226"/>
      <c r="GH24" s="226"/>
      <c r="GI24" s="226"/>
      <c r="GJ24" s="226"/>
      <c r="GK24" s="226"/>
      <c r="GL24" s="226"/>
      <c r="GM24" s="226"/>
      <c r="GN24" s="226"/>
      <c r="GO24" s="226"/>
      <c r="GP24" s="226"/>
      <c r="GQ24" s="226"/>
      <c r="GR24" s="226"/>
      <c r="GS24" s="226"/>
      <c r="GT24" s="226"/>
      <c r="GU24" s="226"/>
      <c r="GV24" s="226"/>
      <c r="GW24" s="226"/>
      <c r="GX24" s="226"/>
      <c r="GY24" s="226"/>
      <c r="GZ24" s="226"/>
      <c r="HA24" s="226"/>
      <c r="HB24" s="226"/>
      <c r="HC24" s="226"/>
      <c r="HD24" s="226"/>
      <c r="HE24" s="226"/>
      <c r="HF24" s="226"/>
      <c r="HG24" s="226"/>
      <c r="HH24" s="226"/>
      <c r="HI24" s="226"/>
      <c r="HJ24" s="226"/>
      <c r="HK24" s="226"/>
      <c r="HL24" s="226"/>
      <c r="HM24" s="226"/>
      <c r="HN24" s="226"/>
      <c r="HO24" s="226"/>
      <c r="HP24" s="226"/>
      <c r="HQ24" s="226"/>
      <c r="HR24" s="226"/>
      <c r="HS24" s="226"/>
      <c r="HT24" s="226"/>
      <c r="HU24" s="226"/>
      <c r="HV24" s="226"/>
      <c r="HW24" s="226"/>
      <c r="HX24" s="226"/>
      <c r="HY24" s="226"/>
      <c r="HZ24" s="226"/>
      <c r="IA24" s="226"/>
      <c r="IB24" s="226"/>
      <c r="IC24" s="226"/>
      <c r="ID24" s="226"/>
      <c r="IE24" s="226"/>
      <c r="IF24" s="226"/>
      <c r="IG24" s="226"/>
      <c r="IH24" s="226"/>
      <c r="II24" s="226"/>
      <c r="IJ24" s="226"/>
      <c r="IK24" s="226"/>
      <c r="IL24" s="226"/>
      <c r="IM24" s="226"/>
      <c r="IN24" s="226"/>
      <c r="IO24" s="226"/>
      <c r="IP24" s="226"/>
      <c r="IQ24" s="226"/>
      <c r="IR24" s="226"/>
      <c r="IS24" s="226"/>
      <c r="IT24" s="226"/>
      <c r="IU24" s="226"/>
      <c r="IV24" s="226"/>
    </row>
    <row r="25" spans="1:256" s="210" customFormat="1" ht="25.5">
      <c r="A25" s="67">
        <f t="shared" si="2"/>
        <v>14</v>
      </c>
      <c r="B25" s="58"/>
      <c r="C25" s="59"/>
      <c r="D25" s="38"/>
      <c r="E25" s="219"/>
      <c r="F25" s="70"/>
      <c r="G25" s="382"/>
      <c r="H25" s="57"/>
      <c r="I25" s="41"/>
      <c r="J25" s="39"/>
      <c r="K25" s="220"/>
      <c r="L25" s="221"/>
      <c r="M25" s="39"/>
      <c r="N25" s="57"/>
      <c r="O25" s="41"/>
      <c r="P25" s="71">
        <f t="shared" si="0"/>
        <v>0</v>
      </c>
      <c r="Q25" s="64">
        <f t="shared" si="1"/>
        <v>0</v>
      </c>
      <c r="R25" s="44"/>
      <c r="S25" s="57"/>
      <c r="T25" s="388">
        <f t="shared" si="3"/>
        <v>0</v>
      </c>
      <c r="U25" s="38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6"/>
      <c r="HK25" s="226"/>
      <c r="HL25" s="226"/>
      <c r="HM25" s="226"/>
      <c r="HN25" s="226"/>
      <c r="HO25" s="226"/>
      <c r="HP25" s="226"/>
      <c r="HQ25" s="226"/>
      <c r="HR25" s="226"/>
      <c r="HS25" s="226"/>
      <c r="HT25" s="226"/>
      <c r="HU25" s="226"/>
      <c r="HV25" s="226"/>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c r="IV25" s="226"/>
    </row>
    <row r="26" spans="1:256" s="210" customFormat="1" ht="25.5">
      <c r="A26" s="67">
        <f t="shared" si="2"/>
        <v>15</v>
      </c>
      <c r="B26" s="58"/>
      <c r="C26" s="59"/>
      <c r="D26" s="38"/>
      <c r="E26" s="219"/>
      <c r="F26" s="70"/>
      <c r="G26" s="382"/>
      <c r="H26" s="57"/>
      <c r="I26" s="41"/>
      <c r="J26" s="39"/>
      <c r="K26" s="220"/>
      <c r="L26" s="221"/>
      <c r="M26" s="39"/>
      <c r="N26" s="57"/>
      <c r="O26" s="41"/>
      <c r="P26" s="71">
        <f t="shared" si="0"/>
        <v>0</v>
      </c>
      <c r="Q26" s="64">
        <f t="shared" si="1"/>
        <v>0</v>
      </c>
      <c r="R26" s="44"/>
      <c r="S26" s="57"/>
      <c r="T26" s="388">
        <f t="shared" si="3"/>
        <v>0</v>
      </c>
      <c r="U26" s="38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6"/>
      <c r="FA26" s="226"/>
      <c r="FB26" s="226"/>
      <c r="FC26" s="226"/>
      <c r="FD26" s="226"/>
      <c r="FE26" s="226"/>
      <c r="FF26" s="226"/>
      <c r="FG26" s="226"/>
      <c r="FH26" s="226"/>
      <c r="FI26" s="226"/>
      <c r="FJ26" s="226"/>
      <c r="FK26" s="226"/>
      <c r="FL26" s="226"/>
      <c r="FM26" s="226"/>
      <c r="FN26" s="226"/>
      <c r="FO26" s="226"/>
      <c r="FP26" s="226"/>
      <c r="FQ26" s="226"/>
      <c r="FR26" s="226"/>
      <c r="FS26" s="226"/>
      <c r="FT26" s="226"/>
      <c r="FU26" s="226"/>
      <c r="FV26" s="226"/>
      <c r="FW26" s="226"/>
      <c r="FX26" s="226"/>
      <c r="FY26" s="226"/>
      <c r="FZ26" s="226"/>
      <c r="GA26" s="226"/>
      <c r="GB26" s="226"/>
      <c r="GC26" s="226"/>
      <c r="GD26" s="226"/>
      <c r="GE26" s="226"/>
      <c r="GF26" s="226"/>
      <c r="GG26" s="226"/>
      <c r="GH26" s="226"/>
      <c r="GI26" s="226"/>
      <c r="GJ26" s="226"/>
      <c r="GK26" s="226"/>
      <c r="GL26" s="226"/>
      <c r="GM26" s="226"/>
      <c r="GN26" s="226"/>
      <c r="GO26" s="226"/>
      <c r="GP26" s="226"/>
      <c r="GQ26" s="226"/>
      <c r="GR26" s="226"/>
      <c r="GS26" s="226"/>
      <c r="GT26" s="226"/>
      <c r="GU26" s="226"/>
      <c r="GV26" s="226"/>
      <c r="GW26" s="226"/>
      <c r="GX26" s="226"/>
      <c r="GY26" s="226"/>
      <c r="GZ26" s="226"/>
      <c r="HA26" s="226"/>
      <c r="HB26" s="226"/>
      <c r="HC26" s="226"/>
      <c r="HD26" s="226"/>
      <c r="HE26" s="226"/>
      <c r="HF26" s="226"/>
      <c r="HG26" s="226"/>
      <c r="HH26" s="226"/>
      <c r="HI26" s="226"/>
      <c r="HJ26" s="226"/>
      <c r="HK26" s="226"/>
      <c r="HL26" s="226"/>
      <c r="HM26" s="226"/>
      <c r="HN26" s="226"/>
      <c r="HO26" s="226"/>
      <c r="HP26" s="226"/>
      <c r="HQ26" s="226"/>
      <c r="HR26" s="226"/>
      <c r="HS26" s="226"/>
      <c r="HT26" s="226"/>
      <c r="HU26" s="226"/>
      <c r="HV26" s="226"/>
      <c r="HW26" s="226"/>
      <c r="HX26" s="226"/>
      <c r="HY26" s="226"/>
      <c r="HZ26" s="226"/>
      <c r="IA26" s="226"/>
      <c r="IB26" s="226"/>
      <c r="IC26" s="226"/>
      <c r="ID26" s="226"/>
      <c r="IE26" s="226"/>
      <c r="IF26" s="226"/>
      <c r="IG26" s="226"/>
      <c r="IH26" s="226"/>
      <c r="II26" s="226"/>
      <c r="IJ26" s="226"/>
      <c r="IK26" s="226"/>
      <c r="IL26" s="226"/>
      <c r="IM26" s="226"/>
      <c r="IN26" s="226"/>
      <c r="IO26" s="226"/>
      <c r="IP26" s="226"/>
      <c r="IQ26" s="226"/>
      <c r="IR26" s="226"/>
      <c r="IS26" s="226"/>
      <c r="IT26" s="226"/>
      <c r="IU26" s="226"/>
      <c r="IV26" s="226"/>
    </row>
    <row r="27" spans="1:256" s="210" customFormat="1" ht="25.5">
      <c r="A27" s="67">
        <f t="shared" si="2"/>
        <v>16</v>
      </c>
      <c r="B27" s="58"/>
      <c r="C27" s="59"/>
      <c r="D27" s="38"/>
      <c r="E27" s="219"/>
      <c r="F27" s="70"/>
      <c r="G27" s="382"/>
      <c r="H27" s="57"/>
      <c r="I27" s="41"/>
      <c r="J27" s="39"/>
      <c r="K27" s="220"/>
      <c r="L27" s="221"/>
      <c r="M27" s="39"/>
      <c r="N27" s="57"/>
      <c r="O27" s="41"/>
      <c r="P27" s="71">
        <f t="shared" si="0"/>
        <v>0</v>
      </c>
      <c r="Q27" s="64">
        <f t="shared" si="1"/>
        <v>0</v>
      </c>
      <c r="R27" s="44"/>
      <c r="S27" s="57"/>
      <c r="T27" s="388">
        <f t="shared" si="3"/>
        <v>0</v>
      </c>
      <c r="U27" s="38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26"/>
      <c r="EM27" s="226"/>
      <c r="EN27" s="226"/>
      <c r="EO27" s="226"/>
      <c r="EP27" s="226"/>
      <c r="EQ27" s="226"/>
      <c r="ER27" s="226"/>
      <c r="ES27" s="226"/>
      <c r="ET27" s="226"/>
      <c r="EU27" s="226"/>
      <c r="EV27" s="226"/>
      <c r="EW27" s="226"/>
      <c r="EX27" s="226"/>
      <c r="EY27" s="226"/>
      <c r="EZ27" s="226"/>
      <c r="FA27" s="226"/>
      <c r="FB27" s="226"/>
      <c r="FC27" s="226"/>
      <c r="FD27" s="226"/>
      <c r="FE27" s="226"/>
      <c r="FF27" s="226"/>
      <c r="FG27" s="226"/>
      <c r="FH27" s="226"/>
      <c r="FI27" s="226"/>
      <c r="FJ27" s="226"/>
      <c r="FK27" s="226"/>
      <c r="FL27" s="226"/>
      <c r="FM27" s="226"/>
      <c r="FN27" s="226"/>
      <c r="FO27" s="226"/>
      <c r="FP27" s="226"/>
      <c r="FQ27" s="226"/>
      <c r="FR27" s="226"/>
      <c r="FS27" s="226"/>
      <c r="FT27" s="226"/>
      <c r="FU27" s="226"/>
      <c r="FV27" s="226"/>
      <c r="FW27" s="226"/>
      <c r="FX27" s="226"/>
      <c r="FY27" s="226"/>
      <c r="FZ27" s="226"/>
      <c r="GA27" s="226"/>
      <c r="GB27" s="226"/>
      <c r="GC27" s="226"/>
      <c r="GD27" s="226"/>
      <c r="GE27" s="226"/>
      <c r="GF27" s="226"/>
      <c r="GG27" s="226"/>
      <c r="GH27" s="226"/>
      <c r="GI27" s="226"/>
      <c r="GJ27" s="226"/>
      <c r="GK27" s="226"/>
      <c r="GL27" s="226"/>
      <c r="GM27" s="226"/>
      <c r="GN27" s="226"/>
      <c r="GO27" s="226"/>
      <c r="GP27" s="226"/>
      <c r="GQ27" s="226"/>
      <c r="GR27" s="226"/>
      <c r="GS27" s="226"/>
      <c r="GT27" s="226"/>
      <c r="GU27" s="226"/>
      <c r="GV27" s="226"/>
      <c r="GW27" s="226"/>
      <c r="GX27" s="226"/>
      <c r="GY27" s="226"/>
      <c r="GZ27" s="226"/>
      <c r="HA27" s="226"/>
      <c r="HB27" s="226"/>
      <c r="HC27" s="226"/>
      <c r="HD27" s="226"/>
      <c r="HE27" s="226"/>
      <c r="HF27" s="226"/>
      <c r="HG27" s="226"/>
      <c r="HH27" s="226"/>
      <c r="HI27" s="226"/>
      <c r="HJ27" s="226"/>
      <c r="HK27" s="226"/>
      <c r="HL27" s="226"/>
      <c r="HM27" s="226"/>
      <c r="HN27" s="226"/>
      <c r="HO27" s="226"/>
      <c r="HP27" s="226"/>
      <c r="HQ27" s="226"/>
      <c r="HR27" s="226"/>
      <c r="HS27" s="226"/>
      <c r="HT27" s="226"/>
      <c r="HU27" s="226"/>
      <c r="HV27" s="226"/>
      <c r="HW27" s="226"/>
      <c r="HX27" s="226"/>
      <c r="HY27" s="226"/>
      <c r="HZ27" s="226"/>
      <c r="IA27" s="226"/>
      <c r="IB27" s="226"/>
      <c r="IC27" s="226"/>
      <c r="ID27" s="226"/>
      <c r="IE27" s="226"/>
      <c r="IF27" s="226"/>
      <c r="IG27" s="226"/>
      <c r="IH27" s="226"/>
      <c r="II27" s="226"/>
      <c r="IJ27" s="226"/>
      <c r="IK27" s="226"/>
      <c r="IL27" s="226"/>
      <c r="IM27" s="226"/>
      <c r="IN27" s="226"/>
      <c r="IO27" s="226"/>
      <c r="IP27" s="226"/>
      <c r="IQ27" s="226"/>
      <c r="IR27" s="226"/>
      <c r="IS27" s="226"/>
      <c r="IT27" s="226"/>
      <c r="IU27" s="226"/>
      <c r="IV27" s="226"/>
    </row>
    <row r="28" spans="1:256" s="210" customFormat="1" ht="25.5">
      <c r="A28" s="67">
        <f t="shared" si="2"/>
        <v>17</v>
      </c>
      <c r="B28" s="58"/>
      <c r="C28" s="59"/>
      <c r="D28" s="38"/>
      <c r="E28" s="219"/>
      <c r="F28" s="70"/>
      <c r="G28" s="382"/>
      <c r="H28" s="57"/>
      <c r="I28" s="41"/>
      <c r="J28" s="39"/>
      <c r="K28" s="220"/>
      <c r="L28" s="221"/>
      <c r="M28" s="39"/>
      <c r="N28" s="57"/>
      <c r="O28" s="41"/>
      <c r="P28" s="71">
        <f t="shared" si="0"/>
        <v>0</v>
      </c>
      <c r="Q28" s="64">
        <f t="shared" si="1"/>
        <v>0</v>
      </c>
      <c r="R28" s="44"/>
      <c r="S28" s="57"/>
      <c r="T28" s="388">
        <f t="shared" si="3"/>
        <v>0</v>
      </c>
      <c r="U28" s="38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c r="FF28" s="226"/>
      <c r="FG28" s="226"/>
      <c r="FH28" s="226"/>
      <c r="FI28" s="226"/>
      <c r="FJ28" s="226"/>
      <c r="FK28" s="226"/>
      <c r="FL28" s="226"/>
      <c r="FM28" s="226"/>
      <c r="FN28" s="226"/>
      <c r="FO28" s="226"/>
      <c r="FP28" s="226"/>
      <c r="FQ28" s="226"/>
      <c r="FR28" s="226"/>
      <c r="FS28" s="226"/>
      <c r="FT28" s="226"/>
      <c r="FU28" s="226"/>
      <c r="FV28" s="226"/>
      <c r="FW28" s="226"/>
      <c r="FX28" s="226"/>
      <c r="FY28" s="226"/>
      <c r="FZ28" s="226"/>
      <c r="GA28" s="226"/>
      <c r="GB28" s="226"/>
      <c r="GC28" s="226"/>
      <c r="GD28" s="226"/>
      <c r="GE28" s="226"/>
      <c r="GF28" s="226"/>
      <c r="GG28" s="226"/>
      <c r="GH28" s="226"/>
      <c r="GI28" s="226"/>
      <c r="GJ28" s="226"/>
      <c r="GK28" s="226"/>
      <c r="GL28" s="226"/>
      <c r="GM28" s="226"/>
      <c r="GN28" s="226"/>
      <c r="GO28" s="226"/>
      <c r="GP28" s="226"/>
      <c r="GQ28" s="226"/>
      <c r="GR28" s="226"/>
      <c r="GS28" s="226"/>
      <c r="GT28" s="226"/>
      <c r="GU28" s="226"/>
      <c r="GV28" s="226"/>
      <c r="GW28" s="226"/>
      <c r="GX28" s="226"/>
      <c r="GY28" s="226"/>
      <c r="GZ28" s="226"/>
      <c r="HA28" s="226"/>
      <c r="HB28" s="226"/>
      <c r="HC28" s="226"/>
      <c r="HD28" s="226"/>
      <c r="HE28" s="226"/>
      <c r="HF28" s="226"/>
      <c r="HG28" s="226"/>
      <c r="HH28" s="226"/>
      <c r="HI28" s="226"/>
      <c r="HJ28" s="226"/>
      <c r="HK28" s="226"/>
      <c r="HL28" s="226"/>
      <c r="HM28" s="226"/>
      <c r="HN28" s="226"/>
      <c r="HO28" s="226"/>
      <c r="HP28" s="226"/>
      <c r="HQ28" s="226"/>
      <c r="HR28" s="226"/>
      <c r="HS28" s="226"/>
      <c r="HT28" s="226"/>
      <c r="HU28" s="226"/>
      <c r="HV28" s="226"/>
      <c r="HW28" s="226"/>
      <c r="HX28" s="226"/>
      <c r="HY28" s="226"/>
      <c r="HZ28" s="226"/>
      <c r="IA28" s="226"/>
      <c r="IB28" s="226"/>
      <c r="IC28" s="226"/>
      <c r="ID28" s="226"/>
      <c r="IE28" s="226"/>
      <c r="IF28" s="226"/>
      <c r="IG28" s="226"/>
      <c r="IH28" s="226"/>
      <c r="II28" s="226"/>
      <c r="IJ28" s="226"/>
      <c r="IK28" s="226"/>
      <c r="IL28" s="226"/>
      <c r="IM28" s="226"/>
      <c r="IN28" s="226"/>
      <c r="IO28" s="226"/>
      <c r="IP28" s="226"/>
      <c r="IQ28" s="226"/>
      <c r="IR28" s="226"/>
      <c r="IS28" s="226"/>
      <c r="IT28" s="226"/>
      <c r="IU28" s="226"/>
      <c r="IV28" s="226"/>
    </row>
    <row r="29" spans="1:256" s="210" customFormat="1" ht="25.5">
      <c r="A29" s="67">
        <f t="shared" si="2"/>
        <v>18</v>
      </c>
      <c r="B29" s="58"/>
      <c r="C29" s="59"/>
      <c r="D29" s="38"/>
      <c r="E29" s="219"/>
      <c r="F29" s="70"/>
      <c r="G29" s="382"/>
      <c r="H29" s="57"/>
      <c r="I29" s="41"/>
      <c r="J29" s="39"/>
      <c r="K29" s="220"/>
      <c r="L29" s="221"/>
      <c r="M29" s="39"/>
      <c r="N29" s="57"/>
      <c r="O29" s="41"/>
      <c r="P29" s="71">
        <f t="shared" si="0"/>
        <v>0</v>
      </c>
      <c r="Q29" s="64">
        <f t="shared" si="1"/>
        <v>0</v>
      </c>
      <c r="R29" s="44"/>
      <c r="S29" s="57"/>
      <c r="T29" s="388">
        <f t="shared" si="3"/>
        <v>0</v>
      </c>
      <c r="U29" s="38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row>
    <row r="30" spans="1:256" s="210" customFormat="1" ht="25.5">
      <c r="A30" s="67">
        <f t="shared" si="2"/>
        <v>19</v>
      </c>
      <c r="B30" s="58"/>
      <c r="C30" s="59"/>
      <c r="D30" s="38"/>
      <c r="E30" s="219"/>
      <c r="F30" s="70"/>
      <c r="G30" s="382"/>
      <c r="H30" s="57"/>
      <c r="I30" s="41"/>
      <c r="J30" s="39"/>
      <c r="K30" s="220"/>
      <c r="L30" s="221"/>
      <c r="M30" s="39"/>
      <c r="N30" s="57"/>
      <c r="O30" s="41"/>
      <c r="P30" s="71">
        <f t="shared" si="0"/>
        <v>0</v>
      </c>
      <c r="Q30" s="64">
        <f t="shared" si="1"/>
        <v>0</v>
      </c>
      <c r="R30" s="44"/>
      <c r="S30" s="57"/>
      <c r="T30" s="388">
        <f t="shared" si="3"/>
        <v>0</v>
      </c>
      <c r="U30" s="38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c r="EJ30" s="226"/>
      <c r="EK30" s="226"/>
      <c r="EL30" s="226"/>
      <c r="EM30" s="226"/>
      <c r="EN30" s="226"/>
      <c r="EO30" s="226"/>
      <c r="EP30" s="226"/>
      <c r="EQ30" s="226"/>
      <c r="ER30" s="226"/>
      <c r="ES30" s="226"/>
      <c r="ET30" s="226"/>
      <c r="EU30" s="226"/>
      <c r="EV30" s="226"/>
      <c r="EW30" s="226"/>
      <c r="EX30" s="226"/>
      <c r="EY30" s="226"/>
      <c r="EZ30" s="226"/>
      <c r="FA30" s="226"/>
      <c r="FB30" s="226"/>
      <c r="FC30" s="226"/>
      <c r="FD30" s="226"/>
      <c r="FE30" s="226"/>
      <c r="FF30" s="226"/>
      <c r="FG30" s="226"/>
      <c r="FH30" s="226"/>
      <c r="FI30" s="226"/>
      <c r="FJ30" s="226"/>
      <c r="FK30" s="226"/>
      <c r="FL30" s="226"/>
      <c r="FM30" s="226"/>
      <c r="FN30" s="226"/>
      <c r="FO30" s="226"/>
      <c r="FP30" s="226"/>
      <c r="FQ30" s="226"/>
      <c r="FR30" s="226"/>
      <c r="FS30" s="226"/>
      <c r="FT30" s="226"/>
      <c r="FU30" s="226"/>
      <c r="FV30" s="226"/>
      <c r="FW30" s="226"/>
      <c r="FX30" s="226"/>
      <c r="FY30" s="226"/>
      <c r="FZ30" s="226"/>
      <c r="GA30" s="226"/>
      <c r="GB30" s="226"/>
      <c r="GC30" s="226"/>
      <c r="GD30" s="226"/>
      <c r="GE30" s="226"/>
      <c r="GF30" s="226"/>
      <c r="GG30" s="226"/>
      <c r="GH30" s="226"/>
      <c r="GI30" s="226"/>
      <c r="GJ30" s="226"/>
      <c r="GK30" s="226"/>
      <c r="GL30" s="226"/>
      <c r="GM30" s="226"/>
      <c r="GN30" s="226"/>
      <c r="GO30" s="226"/>
      <c r="GP30" s="226"/>
      <c r="GQ30" s="226"/>
      <c r="GR30" s="226"/>
      <c r="GS30" s="226"/>
      <c r="GT30" s="226"/>
      <c r="GU30" s="226"/>
      <c r="GV30" s="226"/>
      <c r="GW30" s="226"/>
      <c r="GX30" s="226"/>
      <c r="GY30" s="226"/>
      <c r="GZ30" s="226"/>
      <c r="HA30" s="226"/>
      <c r="HB30" s="226"/>
      <c r="HC30" s="226"/>
      <c r="HD30" s="226"/>
      <c r="HE30" s="226"/>
      <c r="HF30" s="226"/>
      <c r="HG30" s="226"/>
      <c r="HH30" s="226"/>
      <c r="HI30" s="226"/>
      <c r="HJ30" s="226"/>
      <c r="HK30" s="226"/>
      <c r="HL30" s="226"/>
      <c r="HM30" s="226"/>
      <c r="HN30" s="226"/>
      <c r="HO30" s="226"/>
      <c r="HP30" s="226"/>
      <c r="HQ30" s="226"/>
      <c r="HR30" s="226"/>
      <c r="HS30" s="226"/>
      <c r="HT30" s="226"/>
      <c r="HU30" s="226"/>
      <c r="HV30" s="226"/>
      <c r="HW30" s="226"/>
      <c r="HX30" s="226"/>
      <c r="HY30" s="226"/>
      <c r="HZ30" s="226"/>
      <c r="IA30" s="226"/>
      <c r="IB30" s="226"/>
      <c r="IC30" s="226"/>
      <c r="ID30" s="226"/>
      <c r="IE30" s="226"/>
      <c r="IF30" s="226"/>
      <c r="IG30" s="226"/>
      <c r="IH30" s="226"/>
      <c r="II30" s="226"/>
      <c r="IJ30" s="226"/>
      <c r="IK30" s="226"/>
      <c r="IL30" s="226"/>
      <c r="IM30" s="226"/>
      <c r="IN30" s="226"/>
      <c r="IO30" s="226"/>
      <c r="IP30" s="226"/>
      <c r="IQ30" s="226"/>
      <c r="IR30" s="226"/>
      <c r="IS30" s="226"/>
      <c r="IT30" s="226"/>
      <c r="IU30" s="226"/>
      <c r="IV30" s="226"/>
    </row>
    <row r="31" spans="1:256" s="210" customFormat="1" ht="25.5">
      <c r="A31" s="67">
        <f t="shared" si="2"/>
        <v>20</v>
      </c>
      <c r="B31" s="58"/>
      <c r="C31" s="59"/>
      <c r="D31" s="38"/>
      <c r="E31" s="219"/>
      <c r="F31" s="70"/>
      <c r="G31" s="382"/>
      <c r="H31" s="57"/>
      <c r="I31" s="41"/>
      <c r="J31" s="39"/>
      <c r="K31" s="220"/>
      <c r="L31" s="221"/>
      <c r="M31" s="39"/>
      <c r="N31" s="57"/>
      <c r="O31" s="41"/>
      <c r="P31" s="71">
        <f t="shared" si="0"/>
        <v>0</v>
      </c>
      <c r="Q31" s="64">
        <f t="shared" si="1"/>
        <v>0</v>
      </c>
      <c r="R31" s="44"/>
      <c r="S31" s="57"/>
      <c r="T31" s="388">
        <f t="shared" si="3"/>
        <v>0</v>
      </c>
      <c r="U31" s="38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c r="GL31" s="226"/>
      <c r="GM31" s="226"/>
      <c r="GN31" s="226"/>
      <c r="GO31" s="226"/>
      <c r="GP31" s="226"/>
      <c r="GQ31" s="226"/>
      <c r="GR31" s="226"/>
      <c r="GS31" s="226"/>
      <c r="GT31" s="226"/>
      <c r="GU31" s="226"/>
      <c r="GV31" s="226"/>
      <c r="GW31" s="226"/>
      <c r="GX31" s="226"/>
      <c r="GY31" s="226"/>
      <c r="GZ31" s="226"/>
      <c r="HA31" s="226"/>
      <c r="HB31" s="226"/>
      <c r="HC31" s="226"/>
      <c r="HD31" s="226"/>
      <c r="HE31" s="226"/>
      <c r="HF31" s="226"/>
      <c r="HG31" s="226"/>
      <c r="HH31" s="226"/>
      <c r="HI31" s="226"/>
      <c r="HJ31" s="226"/>
      <c r="HK31" s="226"/>
      <c r="HL31" s="226"/>
      <c r="HM31" s="226"/>
      <c r="HN31" s="226"/>
      <c r="HO31" s="226"/>
      <c r="HP31" s="226"/>
      <c r="HQ31" s="226"/>
      <c r="HR31" s="226"/>
      <c r="HS31" s="226"/>
      <c r="HT31" s="226"/>
      <c r="HU31" s="226"/>
      <c r="HV31" s="226"/>
      <c r="HW31" s="226"/>
      <c r="HX31" s="226"/>
      <c r="HY31" s="226"/>
      <c r="HZ31" s="226"/>
      <c r="IA31" s="226"/>
      <c r="IB31" s="226"/>
      <c r="IC31" s="226"/>
      <c r="ID31" s="226"/>
      <c r="IE31" s="226"/>
      <c r="IF31" s="226"/>
      <c r="IG31" s="226"/>
      <c r="IH31" s="226"/>
      <c r="II31" s="226"/>
      <c r="IJ31" s="226"/>
      <c r="IK31" s="226"/>
      <c r="IL31" s="226"/>
      <c r="IM31" s="226"/>
      <c r="IN31" s="226"/>
      <c r="IO31" s="226"/>
      <c r="IP31" s="226"/>
      <c r="IQ31" s="226"/>
      <c r="IR31" s="226"/>
      <c r="IS31" s="226"/>
      <c r="IT31" s="226"/>
      <c r="IU31" s="226"/>
      <c r="IV31" s="226"/>
    </row>
    <row r="32" spans="1:256" s="210" customFormat="1" ht="25.5">
      <c r="A32" s="67">
        <f t="shared" si="2"/>
        <v>21</v>
      </c>
      <c r="B32" s="58"/>
      <c r="C32" s="59"/>
      <c r="D32" s="38"/>
      <c r="E32" s="219"/>
      <c r="F32" s="70"/>
      <c r="G32" s="382"/>
      <c r="H32" s="57"/>
      <c r="I32" s="41"/>
      <c r="J32" s="39"/>
      <c r="K32" s="220"/>
      <c r="L32" s="221"/>
      <c r="M32" s="39"/>
      <c r="N32" s="57"/>
      <c r="O32" s="41"/>
      <c r="P32" s="71">
        <f t="shared" si="0"/>
        <v>0</v>
      </c>
      <c r="Q32" s="64">
        <f t="shared" si="1"/>
        <v>0</v>
      </c>
      <c r="R32" s="44"/>
      <c r="S32" s="57"/>
      <c r="T32" s="388">
        <f t="shared" si="3"/>
        <v>0</v>
      </c>
      <c r="U32" s="38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6"/>
      <c r="DV32" s="226"/>
      <c r="DW32" s="226"/>
      <c r="DX32" s="226"/>
      <c r="DY32" s="226"/>
      <c r="DZ32" s="226"/>
      <c r="EA32" s="226"/>
      <c r="EB32" s="226"/>
      <c r="EC32" s="226"/>
      <c r="ED32" s="226"/>
      <c r="EE32" s="226"/>
      <c r="EF32" s="226"/>
      <c r="EG32" s="226"/>
      <c r="EH32" s="226"/>
      <c r="EI32" s="226"/>
      <c r="EJ32" s="226"/>
      <c r="EK32" s="226"/>
      <c r="EL32" s="226"/>
      <c r="EM32" s="226"/>
      <c r="EN32" s="226"/>
      <c r="EO32" s="226"/>
      <c r="EP32" s="226"/>
      <c r="EQ32" s="226"/>
      <c r="ER32" s="226"/>
      <c r="ES32" s="226"/>
      <c r="ET32" s="226"/>
      <c r="EU32" s="226"/>
      <c r="EV32" s="226"/>
      <c r="EW32" s="226"/>
      <c r="EX32" s="226"/>
      <c r="EY32" s="226"/>
      <c r="EZ32" s="226"/>
      <c r="FA32" s="226"/>
      <c r="FB32" s="226"/>
      <c r="FC32" s="226"/>
      <c r="FD32" s="226"/>
      <c r="FE32" s="226"/>
      <c r="FF32" s="226"/>
      <c r="FG32" s="226"/>
      <c r="FH32" s="226"/>
      <c r="FI32" s="226"/>
      <c r="FJ32" s="226"/>
      <c r="FK32" s="226"/>
      <c r="FL32" s="226"/>
      <c r="FM32" s="226"/>
      <c r="FN32" s="226"/>
      <c r="FO32" s="226"/>
      <c r="FP32" s="226"/>
      <c r="FQ32" s="226"/>
      <c r="FR32" s="226"/>
      <c r="FS32" s="226"/>
      <c r="FT32" s="226"/>
      <c r="FU32" s="226"/>
      <c r="FV32" s="226"/>
      <c r="FW32" s="226"/>
      <c r="FX32" s="226"/>
      <c r="FY32" s="226"/>
      <c r="FZ32" s="226"/>
      <c r="GA32" s="226"/>
      <c r="GB32" s="226"/>
      <c r="GC32" s="226"/>
      <c r="GD32" s="226"/>
      <c r="GE32" s="226"/>
      <c r="GF32" s="226"/>
      <c r="GG32" s="226"/>
      <c r="GH32" s="226"/>
      <c r="GI32" s="226"/>
      <c r="GJ32" s="226"/>
      <c r="GK32" s="226"/>
      <c r="GL32" s="226"/>
      <c r="GM32" s="226"/>
      <c r="GN32" s="226"/>
      <c r="GO32" s="226"/>
      <c r="GP32" s="226"/>
      <c r="GQ32" s="226"/>
      <c r="GR32" s="226"/>
      <c r="GS32" s="226"/>
      <c r="GT32" s="226"/>
      <c r="GU32" s="226"/>
      <c r="GV32" s="226"/>
      <c r="GW32" s="226"/>
      <c r="GX32" s="226"/>
      <c r="GY32" s="226"/>
      <c r="GZ32" s="226"/>
      <c r="HA32" s="226"/>
      <c r="HB32" s="226"/>
      <c r="HC32" s="226"/>
      <c r="HD32" s="226"/>
      <c r="HE32" s="226"/>
      <c r="HF32" s="226"/>
      <c r="HG32" s="226"/>
      <c r="HH32" s="226"/>
      <c r="HI32" s="226"/>
      <c r="HJ32" s="226"/>
      <c r="HK32" s="226"/>
      <c r="HL32" s="226"/>
      <c r="HM32" s="226"/>
      <c r="HN32" s="226"/>
      <c r="HO32" s="226"/>
      <c r="HP32" s="226"/>
      <c r="HQ32" s="226"/>
      <c r="HR32" s="226"/>
      <c r="HS32" s="226"/>
      <c r="HT32" s="226"/>
      <c r="HU32" s="226"/>
      <c r="HV32" s="226"/>
      <c r="HW32" s="226"/>
      <c r="HX32" s="226"/>
      <c r="HY32" s="226"/>
      <c r="HZ32" s="226"/>
      <c r="IA32" s="226"/>
      <c r="IB32" s="226"/>
      <c r="IC32" s="226"/>
      <c r="ID32" s="226"/>
      <c r="IE32" s="226"/>
      <c r="IF32" s="226"/>
      <c r="IG32" s="226"/>
      <c r="IH32" s="226"/>
      <c r="II32" s="226"/>
      <c r="IJ32" s="226"/>
      <c r="IK32" s="226"/>
      <c r="IL32" s="226"/>
      <c r="IM32" s="226"/>
      <c r="IN32" s="226"/>
      <c r="IO32" s="226"/>
      <c r="IP32" s="226"/>
      <c r="IQ32" s="226"/>
      <c r="IR32" s="226"/>
      <c r="IS32" s="226"/>
      <c r="IT32" s="226"/>
      <c r="IU32" s="226"/>
      <c r="IV32" s="226"/>
    </row>
    <row r="33" spans="1:256" s="210" customFormat="1" ht="25.5">
      <c r="A33" s="67">
        <f t="shared" si="2"/>
        <v>22</v>
      </c>
      <c r="B33" s="58"/>
      <c r="C33" s="59"/>
      <c r="D33" s="38"/>
      <c r="E33" s="219"/>
      <c r="F33" s="70"/>
      <c r="G33" s="382"/>
      <c r="H33" s="57"/>
      <c r="I33" s="41"/>
      <c r="J33" s="39"/>
      <c r="K33" s="220"/>
      <c r="L33" s="221"/>
      <c r="M33" s="39"/>
      <c r="N33" s="57"/>
      <c r="O33" s="41"/>
      <c r="P33" s="71">
        <f t="shared" si="0"/>
        <v>0</v>
      </c>
      <c r="Q33" s="64">
        <f t="shared" si="1"/>
        <v>0</v>
      </c>
      <c r="R33" s="44"/>
      <c r="S33" s="57"/>
      <c r="T33" s="388">
        <f t="shared" si="3"/>
        <v>0</v>
      </c>
      <c r="U33" s="38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26"/>
      <c r="EM33" s="226"/>
      <c r="EN33" s="226"/>
      <c r="EO33" s="226"/>
      <c r="EP33" s="226"/>
      <c r="EQ33" s="226"/>
      <c r="ER33" s="226"/>
      <c r="ES33" s="226"/>
      <c r="ET33" s="226"/>
      <c r="EU33" s="226"/>
      <c r="EV33" s="226"/>
      <c r="EW33" s="226"/>
      <c r="EX33" s="226"/>
      <c r="EY33" s="226"/>
      <c r="EZ33" s="226"/>
      <c r="FA33" s="226"/>
      <c r="FB33" s="226"/>
      <c r="FC33" s="226"/>
      <c r="FD33" s="226"/>
      <c r="FE33" s="226"/>
      <c r="FF33" s="226"/>
      <c r="FG33" s="226"/>
      <c r="FH33" s="226"/>
      <c r="FI33" s="226"/>
      <c r="FJ33" s="226"/>
      <c r="FK33" s="226"/>
      <c r="FL33" s="226"/>
      <c r="FM33" s="226"/>
      <c r="FN33" s="226"/>
      <c r="FO33" s="226"/>
      <c r="FP33" s="226"/>
      <c r="FQ33" s="226"/>
      <c r="FR33" s="226"/>
      <c r="FS33" s="226"/>
      <c r="FT33" s="226"/>
      <c r="FU33" s="226"/>
      <c r="FV33" s="226"/>
      <c r="FW33" s="226"/>
      <c r="FX33" s="226"/>
      <c r="FY33" s="226"/>
      <c r="FZ33" s="226"/>
      <c r="GA33" s="226"/>
      <c r="GB33" s="226"/>
      <c r="GC33" s="226"/>
      <c r="GD33" s="226"/>
      <c r="GE33" s="226"/>
      <c r="GF33" s="226"/>
      <c r="GG33" s="226"/>
      <c r="GH33" s="226"/>
      <c r="GI33" s="226"/>
      <c r="GJ33" s="226"/>
      <c r="GK33" s="226"/>
      <c r="GL33" s="226"/>
      <c r="GM33" s="226"/>
      <c r="GN33" s="226"/>
      <c r="GO33" s="226"/>
      <c r="GP33" s="226"/>
      <c r="GQ33" s="226"/>
      <c r="GR33" s="226"/>
      <c r="GS33" s="226"/>
      <c r="GT33" s="226"/>
      <c r="GU33" s="226"/>
      <c r="GV33" s="226"/>
      <c r="GW33" s="226"/>
      <c r="GX33" s="226"/>
      <c r="GY33" s="226"/>
      <c r="GZ33" s="226"/>
      <c r="HA33" s="226"/>
      <c r="HB33" s="226"/>
      <c r="HC33" s="226"/>
      <c r="HD33" s="226"/>
      <c r="HE33" s="226"/>
      <c r="HF33" s="226"/>
      <c r="HG33" s="226"/>
      <c r="HH33" s="226"/>
      <c r="HI33" s="226"/>
      <c r="HJ33" s="226"/>
      <c r="HK33" s="226"/>
      <c r="HL33" s="226"/>
      <c r="HM33" s="226"/>
      <c r="HN33" s="226"/>
      <c r="HO33" s="226"/>
      <c r="HP33" s="226"/>
      <c r="HQ33" s="226"/>
      <c r="HR33" s="226"/>
      <c r="HS33" s="226"/>
      <c r="HT33" s="226"/>
      <c r="HU33" s="226"/>
      <c r="HV33" s="226"/>
      <c r="HW33" s="226"/>
      <c r="HX33" s="226"/>
      <c r="HY33" s="226"/>
      <c r="HZ33" s="226"/>
      <c r="IA33" s="226"/>
      <c r="IB33" s="226"/>
      <c r="IC33" s="226"/>
      <c r="ID33" s="226"/>
      <c r="IE33" s="226"/>
      <c r="IF33" s="226"/>
      <c r="IG33" s="226"/>
      <c r="IH33" s="226"/>
      <c r="II33" s="226"/>
      <c r="IJ33" s="226"/>
      <c r="IK33" s="226"/>
      <c r="IL33" s="226"/>
      <c r="IM33" s="226"/>
      <c r="IN33" s="226"/>
      <c r="IO33" s="226"/>
      <c r="IP33" s="226"/>
      <c r="IQ33" s="226"/>
      <c r="IR33" s="226"/>
      <c r="IS33" s="226"/>
      <c r="IT33" s="226"/>
      <c r="IU33" s="226"/>
      <c r="IV33" s="226"/>
    </row>
    <row r="34" spans="1:256" s="210" customFormat="1" ht="25.5">
      <c r="A34" s="67">
        <f t="shared" si="2"/>
        <v>23</v>
      </c>
      <c r="B34" s="58"/>
      <c r="C34" s="59"/>
      <c r="D34" s="38"/>
      <c r="E34" s="219"/>
      <c r="F34" s="70"/>
      <c r="G34" s="382"/>
      <c r="H34" s="57"/>
      <c r="I34" s="41"/>
      <c r="J34" s="39"/>
      <c r="K34" s="220"/>
      <c r="L34" s="221"/>
      <c r="M34" s="39"/>
      <c r="N34" s="57"/>
      <c r="O34" s="41"/>
      <c r="P34" s="71">
        <f t="shared" si="0"/>
        <v>0</v>
      </c>
      <c r="Q34" s="64">
        <f t="shared" si="1"/>
        <v>0</v>
      </c>
      <c r="R34" s="44"/>
      <c r="S34" s="57"/>
      <c r="T34" s="388">
        <f t="shared" si="3"/>
        <v>0</v>
      </c>
      <c r="U34" s="38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c r="EI34" s="226"/>
      <c r="EJ34" s="226"/>
      <c r="EK34" s="226"/>
      <c r="EL34" s="226"/>
      <c r="EM34" s="226"/>
      <c r="EN34" s="226"/>
      <c r="EO34" s="226"/>
      <c r="EP34" s="226"/>
      <c r="EQ34" s="226"/>
      <c r="ER34" s="226"/>
      <c r="ES34" s="226"/>
      <c r="ET34" s="226"/>
      <c r="EU34" s="226"/>
      <c r="EV34" s="226"/>
      <c r="EW34" s="226"/>
      <c r="EX34" s="226"/>
      <c r="EY34" s="226"/>
      <c r="EZ34" s="226"/>
      <c r="FA34" s="226"/>
      <c r="FB34" s="226"/>
      <c r="FC34" s="226"/>
      <c r="FD34" s="226"/>
      <c r="FE34" s="226"/>
      <c r="FF34" s="226"/>
      <c r="FG34" s="226"/>
      <c r="FH34" s="226"/>
      <c r="FI34" s="226"/>
      <c r="FJ34" s="226"/>
      <c r="FK34" s="226"/>
      <c r="FL34" s="226"/>
      <c r="FM34" s="226"/>
      <c r="FN34" s="226"/>
      <c r="FO34" s="226"/>
      <c r="FP34" s="226"/>
      <c r="FQ34" s="226"/>
      <c r="FR34" s="226"/>
      <c r="FS34" s="226"/>
      <c r="FT34" s="226"/>
      <c r="FU34" s="226"/>
      <c r="FV34" s="226"/>
      <c r="FW34" s="226"/>
      <c r="FX34" s="226"/>
      <c r="FY34" s="226"/>
      <c r="FZ34" s="226"/>
      <c r="GA34" s="226"/>
      <c r="GB34" s="226"/>
      <c r="GC34" s="226"/>
      <c r="GD34" s="226"/>
      <c r="GE34" s="226"/>
      <c r="GF34" s="226"/>
      <c r="GG34" s="226"/>
      <c r="GH34" s="226"/>
      <c r="GI34" s="226"/>
      <c r="GJ34" s="226"/>
      <c r="GK34" s="226"/>
      <c r="GL34" s="226"/>
      <c r="GM34" s="226"/>
      <c r="GN34" s="226"/>
      <c r="GO34" s="226"/>
      <c r="GP34" s="226"/>
      <c r="GQ34" s="226"/>
      <c r="GR34" s="226"/>
      <c r="GS34" s="226"/>
      <c r="GT34" s="226"/>
      <c r="GU34" s="226"/>
      <c r="GV34" s="226"/>
      <c r="GW34" s="226"/>
      <c r="GX34" s="226"/>
      <c r="GY34" s="226"/>
      <c r="GZ34" s="226"/>
      <c r="HA34" s="226"/>
      <c r="HB34" s="226"/>
      <c r="HC34" s="226"/>
      <c r="HD34" s="226"/>
      <c r="HE34" s="226"/>
      <c r="HF34" s="226"/>
      <c r="HG34" s="226"/>
      <c r="HH34" s="226"/>
      <c r="HI34" s="226"/>
      <c r="HJ34" s="226"/>
      <c r="HK34" s="226"/>
      <c r="HL34" s="226"/>
      <c r="HM34" s="226"/>
      <c r="HN34" s="226"/>
      <c r="HO34" s="226"/>
      <c r="HP34" s="226"/>
      <c r="HQ34" s="226"/>
      <c r="HR34" s="226"/>
      <c r="HS34" s="226"/>
      <c r="HT34" s="226"/>
      <c r="HU34" s="226"/>
      <c r="HV34" s="226"/>
      <c r="HW34" s="226"/>
      <c r="HX34" s="226"/>
      <c r="HY34" s="226"/>
      <c r="HZ34" s="226"/>
      <c r="IA34" s="226"/>
      <c r="IB34" s="226"/>
      <c r="IC34" s="226"/>
      <c r="ID34" s="226"/>
      <c r="IE34" s="226"/>
      <c r="IF34" s="226"/>
      <c r="IG34" s="226"/>
      <c r="IH34" s="226"/>
      <c r="II34" s="226"/>
      <c r="IJ34" s="226"/>
      <c r="IK34" s="226"/>
      <c r="IL34" s="226"/>
      <c r="IM34" s="226"/>
      <c r="IN34" s="226"/>
      <c r="IO34" s="226"/>
      <c r="IP34" s="226"/>
      <c r="IQ34" s="226"/>
      <c r="IR34" s="226"/>
      <c r="IS34" s="226"/>
      <c r="IT34" s="226"/>
      <c r="IU34" s="226"/>
      <c r="IV34" s="226"/>
    </row>
    <row r="35" spans="1:256" s="210" customFormat="1" ht="25.5">
      <c r="A35" s="67">
        <f t="shared" si="2"/>
        <v>24</v>
      </c>
      <c r="B35" s="58"/>
      <c r="C35" s="59"/>
      <c r="D35" s="38"/>
      <c r="E35" s="219"/>
      <c r="F35" s="70"/>
      <c r="G35" s="382"/>
      <c r="H35" s="57"/>
      <c r="I35" s="41"/>
      <c r="J35" s="39"/>
      <c r="K35" s="220"/>
      <c r="L35" s="221"/>
      <c r="M35" s="39"/>
      <c r="N35" s="57"/>
      <c r="O35" s="41"/>
      <c r="P35" s="71">
        <f t="shared" si="0"/>
        <v>0</v>
      </c>
      <c r="Q35" s="64">
        <f t="shared" si="1"/>
        <v>0</v>
      </c>
      <c r="R35" s="44"/>
      <c r="S35" s="57"/>
      <c r="T35" s="388">
        <f t="shared" si="3"/>
        <v>0</v>
      </c>
      <c r="U35" s="38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c r="EI35" s="226"/>
      <c r="EJ35" s="226"/>
      <c r="EK35" s="226"/>
      <c r="EL35" s="226"/>
      <c r="EM35" s="226"/>
      <c r="EN35" s="226"/>
      <c r="EO35" s="226"/>
      <c r="EP35" s="226"/>
      <c r="EQ35" s="226"/>
      <c r="ER35" s="226"/>
      <c r="ES35" s="226"/>
      <c r="ET35" s="226"/>
      <c r="EU35" s="226"/>
      <c r="EV35" s="226"/>
      <c r="EW35" s="226"/>
      <c r="EX35" s="226"/>
      <c r="EY35" s="226"/>
      <c r="EZ35" s="226"/>
      <c r="FA35" s="226"/>
      <c r="FB35" s="226"/>
      <c r="FC35" s="226"/>
      <c r="FD35" s="226"/>
      <c r="FE35" s="226"/>
      <c r="FF35" s="226"/>
      <c r="FG35" s="226"/>
      <c r="FH35" s="226"/>
      <c r="FI35" s="226"/>
      <c r="FJ35" s="226"/>
      <c r="FK35" s="226"/>
      <c r="FL35" s="226"/>
      <c r="FM35" s="226"/>
      <c r="FN35" s="226"/>
      <c r="FO35" s="226"/>
      <c r="FP35" s="226"/>
      <c r="FQ35" s="226"/>
      <c r="FR35" s="226"/>
      <c r="FS35" s="226"/>
      <c r="FT35" s="226"/>
      <c r="FU35" s="226"/>
      <c r="FV35" s="226"/>
      <c r="FW35" s="226"/>
      <c r="FX35" s="226"/>
      <c r="FY35" s="226"/>
      <c r="FZ35" s="226"/>
      <c r="GA35" s="226"/>
      <c r="GB35" s="226"/>
      <c r="GC35" s="226"/>
      <c r="GD35" s="226"/>
      <c r="GE35" s="226"/>
      <c r="GF35" s="226"/>
      <c r="GG35" s="226"/>
      <c r="GH35" s="226"/>
      <c r="GI35" s="226"/>
      <c r="GJ35" s="226"/>
      <c r="GK35" s="226"/>
      <c r="GL35" s="226"/>
      <c r="GM35" s="226"/>
      <c r="GN35" s="226"/>
      <c r="GO35" s="226"/>
      <c r="GP35" s="226"/>
      <c r="GQ35" s="226"/>
      <c r="GR35" s="226"/>
      <c r="GS35" s="226"/>
      <c r="GT35" s="226"/>
      <c r="GU35" s="226"/>
      <c r="GV35" s="226"/>
      <c r="GW35" s="226"/>
      <c r="GX35" s="226"/>
      <c r="GY35" s="226"/>
      <c r="GZ35" s="226"/>
      <c r="HA35" s="226"/>
      <c r="HB35" s="226"/>
      <c r="HC35" s="226"/>
      <c r="HD35" s="226"/>
      <c r="HE35" s="226"/>
      <c r="HF35" s="226"/>
      <c r="HG35" s="226"/>
      <c r="HH35" s="226"/>
      <c r="HI35" s="226"/>
      <c r="HJ35" s="226"/>
      <c r="HK35" s="226"/>
      <c r="HL35" s="226"/>
      <c r="HM35" s="226"/>
      <c r="HN35" s="226"/>
      <c r="HO35" s="226"/>
      <c r="HP35" s="226"/>
      <c r="HQ35" s="226"/>
      <c r="HR35" s="226"/>
      <c r="HS35" s="226"/>
      <c r="HT35" s="226"/>
      <c r="HU35" s="226"/>
      <c r="HV35" s="226"/>
      <c r="HW35" s="226"/>
      <c r="HX35" s="226"/>
      <c r="HY35" s="226"/>
      <c r="HZ35" s="226"/>
      <c r="IA35" s="226"/>
      <c r="IB35" s="226"/>
      <c r="IC35" s="226"/>
      <c r="ID35" s="226"/>
      <c r="IE35" s="226"/>
      <c r="IF35" s="226"/>
      <c r="IG35" s="226"/>
      <c r="IH35" s="226"/>
      <c r="II35" s="226"/>
      <c r="IJ35" s="226"/>
      <c r="IK35" s="226"/>
      <c r="IL35" s="226"/>
      <c r="IM35" s="226"/>
      <c r="IN35" s="226"/>
      <c r="IO35" s="226"/>
      <c r="IP35" s="226"/>
      <c r="IQ35" s="226"/>
      <c r="IR35" s="226"/>
      <c r="IS35" s="226"/>
      <c r="IT35" s="226"/>
      <c r="IU35" s="226"/>
      <c r="IV35" s="226"/>
    </row>
    <row r="36" spans="1:256" s="210" customFormat="1" ht="25.5">
      <c r="A36" s="67">
        <f t="shared" si="2"/>
        <v>25</v>
      </c>
      <c r="B36" s="58"/>
      <c r="C36" s="59"/>
      <c r="D36" s="38"/>
      <c r="E36" s="219"/>
      <c r="F36" s="70"/>
      <c r="G36" s="382"/>
      <c r="H36" s="57"/>
      <c r="I36" s="41"/>
      <c r="J36" s="39"/>
      <c r="K36" s="220"/>
      <c r="L36" s="221"/>
      <c r="M36" s="39"/>
      <c r="N36" s="57"/>
      <c r="O36" s="41"/>
      <c r="P36" s="71">
        <f t="shared" si="0"/>
        <v>0</v>
      </c>
      <c r="Q36" s="64">
        <f t="shared" si="1"/>
        <v>0</v>
      </c>
      <c r="R36" s="44"/>
      <c r="S36" s="57"/>
      <c r="T36" s="388">
        <f t="shared" si="3"/>
        <v>0</v>
      </c>
      <c r="U36" s="38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E36" s="226"/>
      <c r="DF36" s="226"/>
      <c r="DG36" s="226"/>
      <c r="DH36" s="226"/>
      <c r="DI36" s="226"/>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c r="EI36" s="226"/>
      <c r="EJ36" s="226"/>
      <c r="EK36" s="226"/>
      <c r="EL36" s="226"/>
      <c r="EM36" s="226"/>
      <c r="EN36" s="226"/>
      <c r="EO36" s="226"/>
      <c r="EP36" s="226"/>
      <c r="EQ36" s="226"/>
      <c r="ER36" s="226"/>
      <c r="ES36" s="226"/>
      <c r="ET36" s="226"/>
      <c r="EU36" s="226"/>
      <c r="EV36" s="226"/>
      <c r="EW36" s="226"/>
      <c r="EX36" s="226"/>
      <c r="EY36" s="226"/>
      <c r="EZ36" s="226"/>
      <c r="FA36" s="226"/>
      <c r="FB36" s="226"/>
      <c r="FC36" s="226"/>
      <c r="FD36" s="226"/>
      <c r="FE36" s="226"/>
      <c r="FF36" s="226"/>
      <c r="FG36" s="226"/>
      <c r="FH36" s="226"/>
      <c r="FI36" s="226"/>
      <c r="FJ36" s="226"/>
      <c r="FK36" s="226"/>
      <c r="FL36" s="226"/>
      <c r="FM36" s="226"/>
      <c r="FN36" s="226"/>
      <c r="FO36" s="226"/>
      <c r="FP36" s="226"/>
      <c r="FQ36" s="226"/>
      <c r="FR36" s="226"/>
      <c r="FS36" s="226"/>
      <c r="FT36" s="226"/>
      <c r="FU36" s="226"/>
      <c r="FV36" s="226"/>
      <c r="FW36" s="226"/>
      <c r="FX36" s="226"/>
      <c r="FY36" s="226"/>
      <c r="FZ36" s="226"/>
      <c r="GA36" s="226"/>
      <c r="GB36" s="226"/>
      <c r="GC36" s="226"/>
      <c r="GD36" s="226"/>
      <c r="GE36" s="226"/>
      <c r="GF36" s="226"/>
      <c r="GG36" s="226"/>
      <c r="GH36" s="226"/>
      <c r="GI36" s="226"/>
      <c r="GJ36" s="226"/>
      <c r="GK36" s="226"/>
      <c r="GL36" s="226"/>
      <c r="GM36" s="226"/>
      <c r="GN36" s="226"/>
      <c r="GO36" s="226"/>
      <c r="GP36" s="226"/>
      <c r="GQ36" s="226"/>
      <c r="GR36" s="226"/>
      <c r="GS36" s="226"/>
      <c r="GT36" s="226"/>
      <c r="GU36" s="226"/>
      <c r="GV36" s="226"/>
      <c r="GW36" s="226"/>
      <c r="GX36" s="226"/>
      <c r="GY36" s="226"/>
      <c r="GZ36" s="226"/>
      <c r="HA36" s="226"/>
      <c r="HB36" s="226"/>
      <c r="HC36" s="226"/>
      <c r="HD36" s="226"/>
      <c r="HE36" s="226"/>
      <c r="HF36" s="226"/>
      <c r="HG36" s="226"/>
      <c r="HH36" s="226"/>
      <c r="HI36" s="226"/>
      <c r="HJ36" s="226"/>
      <c r="HK36" s="226"/>
      <c r="HL36" s="226"/>
      <c r="HM36" s="226"/>
      <c r="HN36" s="226"/>
      <c r="HO36" s="226"/>
      <c r="HP36" s="226"/>
      <c r="HQ36" s="226"/>
      <c r="HR36" s="226"/>
      <c r="HS36" s="226"/>
      <c r="HT36" s="226"/>
      <c r="HU36" s="226"/>
      <c r="HV36" s="226"/>
      <c r="HW36" s="226"/>
      <c r="HX36" s="226"/>
      <c r="HY36" s="226"/>
      <c r="HZ36" s="226"/>
      <c r="IA36" s="226"/>
      <c r="IB36" s="226"/>
      <c r="IC36" s="226"/>
      <c r="ID36" s="226"/>
      <c r="IE36" s="226"/>
      <c r="IF36" s="226"/>
      <c r="IG36" s="226"/>
      <c r="IH36" s="226"/>
      <c r="II36" s="226"/>
      <c r="IJ36" s="226"/>
      <c r="IK36" s="226"/>
      <c r="IL36" s="226"/>
      <c r="IM36" s="226"/>
      <c r="IN36" s="226"/>
      <c r="IO36" s="226"/>
      <c r="IP36" s="226"/>
      <c r="IQ36" s="226"/>
      <c r="IR36" s="226"/>
      <c r="IS36" s="226"/>
      <c r="IT36" s="226"/>
      <c r="IU36" s="226"/>
      <c r="IV36" s="226"/>
    </row>
    <row r="37" spans="1:256" s="210" customFormat="1" ht="25.5">
      <c r="A37" s="67">
        <f t="shared" si="2"/>
        <v>26</v>
      </c>
      <c r="B37" s="58"/>
      <c r="C37" s="59"/>
      <c r="D37" s="38"/>
      <c r="E37" s="219"/>
      <c r="F37" s="70"/>
      <c r="G37" s="382"/>
      <c r="H37" s="57"/>
      <c r="I37" s="41"/>
      <c r="J37" s="39"/>
      <c r="K37" s="220"/>
      <c r="L37" s="221"/>
      <c r="M37" s="39"/>
      <c r="N37" s="57"/>
      <c r="O37" s="41"/>
      <c r="P37" s="71">
        <f t="shared" si="0"/>
        <v>0</v>
      </c>
      <c r="Q37" s="64">
        <f t="shared" si="1"/>
        <v>0</v>
      </c>
      <c r="R37" s="44"/>
      <c r="S37" s="57"/>
      <c r="T37" s="388">
        <f t="shared" si="3"/>
        <v>0</v>
      </c>
      <c r="U37" s="38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c r="GL37" s="226"/>
      <c r="GM37" s="226"/>
      <c r="GN37" s="226"/>
      <c r="GO37" s="226"/>
      <c r="GP37" s="226"/>
      <c r="GQ37" s="226"/>
      <c r="GR37" s="226"/>
      <c r="GS37" s="226"/>
      <c r="GT37" s="226"/>
      <c r="GU37" s="226"/>
      <c r="GV37" s="226"/>
      <c r="GW37" s="226"/>
      <c r="GX37" s="226"/>
      <c r="GY37" s="226"/>
      <c r="GZ37" s="226"/>
      <c r="HA37" s="226"/>
      <c r="HB37" s="226"/>
      <c r="HC37" s="226"/>
      <c r="HD37" s="226"/>
      <c r="HE37" s="226"/>
      <c r="HF37" s="226"/>
      <c r="HG37" s="226"/>
      <c r="HH37" s="226"/>
      <c r="HI37" s="226"/>
      <c r="HJ37" s="226"/>
      <c r="HK37" s="226"/>
      <c r="HL37" s="226"/>
      <c r="HM37" s="226"/>
      <c r="HN37" s="226"/>
      <c r="HO37" s="226"/>
      <c r="HP37" s="226"/>
      <c r="HQ37" s="226"/>
      <c r="HR37" s="226"/>
      <c r="HS37" s="226"/>
      <c r="HT37" s="226"/>
      <c r="HU37" s="226"/>
      <c r="HV37" s="226"/>
      <c r="HW37" s="226"/>
      <c r="HX37" s="226"/>
      <c r="HY37" s="226"/>
      <c r="HZ37" s="226"/>
      <c r="IA37" s="226"/>
      <c r="IB37" s="226"/>
      <c r="IC37" s="226"/>
      <c r="ID37" s="226"/>
      <c r="IE37" s="226"/>
      <c r="IF37" s="226"/>
      <c r="IG37" s="226"/>
      <c r="IH37" s="226"/>
      <c r="II37" s="226"/>
      <c r="IJ37" s="226"/>
      <c r="IK37" s="226"/>
      <c r="IL37" s="226"/>
      <c r="IM37" s="226"/>
      <c r="IN37" s="226"/>
      <c r="IO37" s="226"/>
      <c r="IP37" s="226"/>
      <c r="IQ37" s="226"/>
      <c r="IR37" s="226"/>
      <c r="IS37" s="226"/>
      <c r="IT37" s="226"/>
      <c r="IU37" s="226"/>
      <c r="IV37" s="226"/>
    </row>
    <row r="38" spans="1:256" s="210" customFormat="1" ht="25.5">
      <c r="A38" s="67">
        <f t="shared" si="2"/>
        <v>27</v>
      </c>
      <c r="B38" s="58"/>
      <c r="C38" s="59"/>
      <c r="D38" s="38"/>
      <c r="E38" s="219"/>
      <c r="F38" s="70"/>
      <c r="G38" s="382"/>
      <c r="H38" s="57"/>
      <c r="I38" s="41"/>
      <c r="J38" s="39"/>
      <c r="K38" s="220">
        <v>0.6666666666666666</v>
      </c>
      <c r="L38" s="221"/>
      <c r="M38" s="39"/>
      <c r="N38" s="57"/>
      <c r="O38" s="41"/>
      <c r="P38" s="71">
        <f t="shared" si="0"/>
        <v>0</v>
      </c>
      <c r="Q38" s="64">
        <f t="shared" si="1"/>
        <v>0</v>
      </c>
      <c r="R38" s="44"/>
      <c r="S38" s="57"/>
      <c r="T38" s="388">
        <f t="shared" si="3"/>
        <v>0</v>
      </c>
      <c r="U38" s="38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6"/>
      <c r="FA38" s="226"/>
      <c r="FB38" s="226"/>
      <c r="FC38" s="226"/>
      <c r="FD38" s="226"/>
      <c r="FE38" s="226"/>
      <c r="FF38" s="226"/>
      <c r="FG38" s="226"/>
      <c r="FH38" s="226"/>
      <c r="FI38" s="226"/>
      <c r="FJ38" s="226"/>
      <c r="FK38" s="226"/>
      <c r="FL38" s="226"/>
      <c r="FM38" s="226"/>
      <c r="FN38" s="226"/>
      <c r="FO38" s="226"/>
      <c r="FP38" s="226"/>
      <c r="FQ38" s="226"/>
      <c r="FR38" s="226"/>
      <c r="FS38" s="226"/>
      <c r="FT38" s="226"/>
      <c r="FU38" s="226"/>
      <c r="FV38" s="226"/>
      <c r="FW38" s="226"/>
      <c r="FX38" s="226"/>
      <c r="FY38" s="226"/>
      <c r="FZ38" s="226"/>
      <c r="GA38" s="226"/>
      <c r="GB38" s="226"/>
      <c r="GC38" s="226"/>
      <c r="GD38" s="226"/>
      <c r="GE38" s="226"/>
      <c r="GF38" s="226"/>
      <c r="GG38" s="226"/>
      <c r="GH38" s="226"/>
      <c r="GI38" s="226"/>
      <c r="GJ38" s="226"/>
      <c r="GK38" s="226"/>
      <c r="GL38" s="226"/>
      <c r="GM38" s="226"/>
      <c r="GN38" s="226"/>
      <c r="GO38" s="226"/>
      <c r="GP38" s="226"/>
      <c r="GQ38" s="226"/>
      <c r="GR38" s="226"/>
      <c r="GS38" s="226"/>
      <c r="GT38" s="226"/>
      <c r="GU38" s="226"/>
      <c r="GV38" s="226"/>
      <c r="GW38" s="226"/>
      <c r="GX38" s="226"/>
      <c r="GY38" s="226"/>
      <c r="GZ38" s="226"/>
      <c r="HA38" s="226"/>
      <c r="HB38" s="226"/>
      <c r="HC38" s="226"/>
      <c r="HD38" s="226"/>
      <c r="HE38" s="226"/>
      <c r="HF38" s="226"/>
      <c r="HG38" s="226"/>
      <c r="HH38" s="226"/>
      <c r="HI38" s="226"/>
      <c r="HJ38" s="226"/>
      <c r="HK38" s="226"/>
      <c r="HL38" s="226"/>
      <c r="HM38" s="226"/>
      <c r="HN38" s="226"/>
      <c r="HO38" s="226"/>
      <c r="HP38" s="226"/>
      <c r="HQ38" s="226"/>
      <c r="HR38" s="226"/>
      <c r="HS38" s="226"/>
      <c r="HT38" s="226"/>
      <c r="HU38" s="226"/>
      <c r="HV38" s="226"/>
      <c r="HW38" s="226"/>
      <c r="HX38" s="226"/>
      <c r="HY38" s="226"/>
      <c r="HZ38" s="226"/>
      <c r="IA38" s="226"/>
      <c r="IB38" s="226"/>
      <c r="IC38" s="226"/>
      <c r="ID38" s="226"/>
      <c r="IE38" s="226"/>
      <c r="IF38" s="226"/>
      <c r="IG38" s="226"/>
      <c r="IH38" s="226"/>
      <c r="II38" s="226"/>
      <c r="IJ38" s="226"/>
      <c r="IK38" s="226"/>
      <c r="IL38" s="226"/>
      <c r="IM38" s="226"/>
      <c r="IN38" s="226"/>
      <c r="IO38" s="226"/>
      <c r="IP38" s="226"/>
      <c r="IQ38" s="226"/>
      <c r="IR38" s="226"/>
      <c r="IS38" s="226"/>
      <c r="IT38" s="226"/>
      <c r="IU38" s="226"/>
      <c r="IV38" s="226"/>
    </row>
    <row r="39" spans="1:256" s="210" customFormat="1" ht="25.5">
      <c r="A39" s="67">
        <f t="shared" si="2"/>
        <v>28</v>
      </c>
      <c r="B39" s="58"/>
      <c r="C39" s="59"/>
      <c r="D39" s="38"/>
      <c r="E39" s="219"/>
      <c r="F39" s="70"/>
      <c r="G39" s="382"/>
      <c r="H39" s="57"/>
      <c r="I39" s="41"/>
      <c r="J39" s="39"/>
      <c r="K39" s="220"/>
      <c r="L39" s="221"/>
      <c r="M39" s="39"/>
      <c r="N39" s="57"/>
      <c r="O39" s="41"/>
      <c r="P39" s="71">
        <f t="shared" si="0"/>
        <v>0</v>
      </c>
      <c r="Q39" s="64">
        <f t="shared" si="1"/>
        <v>0</v>
      </c>
      <c r="R39" s="44"/>
      <c r="S39" s="57"/>
      <c r="T39" s="388">
        <f t="shared" si="3"/>
        <v>0</v>
      </c>
      <c r="U39" s="38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6"/>
      <c r="CW39" s="226"/>
      <c r="CX39" s="226"/>
      <c r="CY39" s="226"/>
      <c r="CZ39" s="226"/>
      <c r="DA39" s="226"/>
      <c r="DB39" s="226"/>
      <c r="DC39" s="226"/>
      <c r="DD39" s="226"/>
      <c r="DE39" s="226"/>
      <c r="DF39" s="226"/>
      <c r="DG39" s="226"/>
      <c r="DH39" s="226"/>
      <c r="DI39" s="226"/>
      <c r="DJ39" s="226"/>
      <c r="DK39" s="226"/>
      <c r="DL39" s="226"/>
      <c r="DM39" s="226"/>
      <c r="DN39" s="226"/>
      <c r="DO39" s="226"/>
      <c r="DP39" s="226"/>
      <c r="DQ39" s="226"/>
      <c r="DR39" s="226"/>
      <c r="DS39" s="226"/>
      <c r="DT39" s="226"/>
      <c r="DU39" s="226"/>
      <c r="DV39" s="226"/>
      <c r="DW39" s="226"/>
      <c r="DX39" s="226"/>
      <c r="DY39" s="226"/>
      <c r="DZ39" s="226"/>
      <c r="EA39" s="226"/>
      <c r="EB39" s="226"/>
      <c r="EC39" s="226"/>
      <c r="ED39" s="226"/>
      <c r="EE39" s="226"/>
      <c r="EF39" s="226"/>
      <c r="EG39" s="226"/>
      <c r="EH39" s="226"/>
      <c r="EI39" s="226"/>
      <c r="EJ39" s="226"/>
      <c r="EK39" s="226"/>
      <c r="EL39" s="226"/>
      <c r="EM39" s="226"/>
      <c r="EN39" s="226"/>
      <c r="EO39" s="226"/>
      <c r="EP39" s="226"/>
      <c r="EQ39" s="226"/>
      <c r="ER39" s="226"/>
      <c r="ES39" s="226"/>
      <c r="ET39" s="226"/>
      <c r="EU39" s="226"/>
      <c r="EV39" s="226"/>
      <c r="EW39" s="226"/>
      <c r="EX39" s="226"/>
      <c r="EY39" s="226"/>
      <c r="EZ39" s="226"/>
      <c r="FA39" s="226"/>
      <c r="FB39" s="226"/>
      <c r="FC39" s="226"/>
      <c r="FD39" s="226"/>
      <c r="FE39" s="226"/>
      <c r="FF39" s="226"/>
      <c r="FG39" s="226"/>
      <c r="FH39" s="226"/>
      <c r="FI39" s="226"/>
      <c r="FJ39" s="226"/>
      <c r="FK39" s="226"/>
      <c r="FL39" s="226"/>
      <c r="FM39" s="226"/>
      <c r="FN39" s="226"/>
      <c r="FO39" s="226"/>
      <c r="FP39" s="226"/>
      <c r="FQ39" s="226"/>
      <c r="FR39" s="226"/>
      <c r="FS39" s="226"/>
      <c r="FT39" s="226"/>
      <c r="FU39" s="226"/>
      <c r="FV39" s="226"/>
      <c r="FW39" s="226"/>
      <c r="FX39" s="226"/>
      <c r="FY39" s="226"/>
      <c r="FZ39" s="226"/>
      <c r="GA39" s="226"/>
      <c r="GB39" s="226"/>
      <c r="GC39" s="226"/>
      <c r="GD39" s="226"/>
      <c r="GE39" s="226"/>
      <c r="GF39" s="226"/>
      <c r="GG39" s="226"/>
      <c r="GH39" s="226"/>
      <c r="GI39" s="226"/>
      <c r="GJ39" s="226"/>
      <c r="GK39" s="226"/>
      <c r="GL39" s="226"/>
      <c r="GM39" s="226"/>
      <c r="GN39" s="226"/>
      <c r="GO39" s="226"/>
      <c r="GP39" s="226"/>
      <c r="GQ39" s="226"/>
      <c r="GR39" s="226"/>
      <c r="GS39" s="226"/>
      <c r="GT39" s="226"/>
      <c r="GU39" s="226"/>
      <c r="GV39" s="226"/>
      <c r="GW39" s="226"/>
      <c r="GX39" s="226"/>
      <c r="GY39" s="226"/>
      <c r="GZ39" s="226"/>
      <c r="HA39" s="226"/>
      <c r="HB39" s="226"/>
      <c r="HC39" s="226"/>
      <c r="HD39" s="226"/>
      <c r="HE39" s="226"/>
      <c r="HF39" s="226"/>
      <c r="HG39" s="226"/>
      <c r="HH39" s="226"/>
      <c r="HI39" s="226"/>
      <c r="HJ39" s="226"/>
      <c r="HK39" s="226"/>
      <c r="HL39" s="226"/>
      <c r="HM39" s="226"/>
      <c r="HN39" s="226"/>
      <c r="HO39" s="226"/>
      <c r="HP39" s="226"/>
      <c r="HQ39" s="226"/>
      <c r="HR39" s="226"/>
      <c r="HS39" s="226"/>
      <c r="HT39" s="226"/>
      <c r="HU39" s="226"/>
      <c r="HV39" s="226"/>
      <c r="HW39" s="226"/>
      <c r="HX39" s="226"/>
      <c r="HY39" s="226"/>
      <c r="HZ39" s="226"/>
      <c r="IA39" s="226"/>
      <c r="IB39" s="226"/>
      <c r="IC39" s="226"/>
      <c r="ID39" s="226"/>
      <c r="IE39" s="226"/>
      <c r="IF39" s="226"/>
      <c r="IG39" s="226"/>
      <c r="IH39" s="226"/>
      <c r="II39" s="226"/>
      <c r="IJ39" s="226"/>
      <c r="IK39" s="226"/>
      <c r="IL39" s="226"/>
      <c r="IM39" s="226"/>
      <c r="IN39" s="226"/>
      <c r="IO39" s="226"/>
      <c r="IP39" s="226"/>
      <c r="IQ39" s="226"/>
      <c r="IR39" s="226"/>
      <c r="IS39" s="226"/>
      <c r="IT39" s="226"/>
      <c r="IU39" s="226"/>
      <c r="IV39" s="226"/>
    </row>
    <row r="40" spans="1:256" s="210" customFormat="1" ht="25.5">
      <c r="A40" s="67">
        <f t="shared" si="2"/>
        <v>29</v>
      </c>
      <c r="B40" s="58"/>
      <c r="C40" s="59"/>
      <c r="D40" s="38"/>
      <c r="E40" s="219"/>
      <c r="F40" s="70"/>
      <c r="G40" s="382"/>
      <c r="H40" s="57"/>
      <c r="I40" s="41"/>
      <c r="J40" s="39"/>
      <c r="K40" s="220"/>
      <c r="L40" s="221"/>
      <c r="M40" s="39"/>
      <c r="N40" s="57"/>
      <c r="O40" s="41"/>
      <c r="P40" s="71">
        <f t="shared" si="0"/>
        <v>0</v>
      </c>
      <c r="Q40" s="64">
        <f t="shared" si="1"/>
        <v>0</v>
      </c>
      <c r="R40" s="44"/>
      <c r="S40" s="57"/>
      <c r="T40" s="388">
        <f t="shared" si="3"/>
        <v>0</v>
      </c>
      <c r="U40" s="38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6"/>
      <c r="CW40" s="226"/>
      <c r="CX40" s="226"/>
      <c r="CY40" s="226"/>
      <c r="CZ40" s="226"/>
      <c r="DA40" s="226"/>
      <c r="DB40" s="226"/>
      <c r="DC40" s="226"/>
      <c r="DD40" s="226"/>
      <c r="DE40" s="226"/>
      <c r="DF40" s="226"/>
      <c r="DG40" s="226"/>
      <c r="DH40" s="226"/>
      <c r="DI40" s="226"/>
      <c r="DJ40" s="226"/>
      <c r="DK40" s="226"/>
      <c r="DL40" s="226"/>
      <c r="DM40" s="226"/>
      <c r="DN40" s="226"/>
      <c r="DO40" s="226"/>
      <c r="DP40" s="226"/>
      <c r="DQ40" s="226"/>
      <c r="DR40" s="226"/>
      <c r="DS40" s="226"/>
      <c r="DT40" s="226"/>
      <c r="DU40" s="226"/>
      <c r="DV40" s="226"/>
      <c r="DW40" s="226"/>
      <c r="DX40" s="226"/>
      <c r="DY40" s="226"/>
      <c r="DZ40" s="226"/>
      <c r="EA40" s="226"/>
      <c r="EB40" s="226"/>
      <c r="EC40" s="226"/>
      <c r="ED40" s="226"/>
      <c r="EE40" s="226"/>
      <c r="EF40" s="226"/>
      <c r="EG40" s="226"/>
      <c r="EH40" s="226"/>
      <c r="EI40" s="226"/>
      <c r="EJ40" s="226"/>
      <c r="EK40" s="226"/>
      <c r="EL40" s="226"/>
      <c r="EM40" s="226"/>
      <c r="EN40" s="226"/>
      <c r="EO40" s="226"/>
      <c r="EP40" s="226"/>
      <c r="EQ40" s="226"/>
      <c r="ER40" s="226"/>
      <c r="ES40" s="226"/>
      <c r="ET40" s="226"/>
      <c r="EU40" s="226"/>
      <c r="EV40" s="226"/>
      <c r="EW40" s="226"/>
      <c r="EX40" s="226"/>
      <c r="EY40" s="226"/>
      <c r="EZ40" s="226"/>
      <c r="FA40" s="226"/>
      <c r="FB40" s="226"/>
      <c r="FC40" s="226"/>
      <c r="FD40" s="226"/>
      <c r="FE40" s="226"/>
      <c r="FF40" s="226"/>
      <c r="FG40" s="226"/>
      <c r="FH40" s="226"/>
      <c r="FI40" s="226"/>
      <c r="FJ40" s="226"/>
      <c r="FK40" s="226"/>
      <c r="FL40" s="226"/>
      <c r="FM40" s="226"/>
      <c r="FN40" s="226"/>
      <c r="FO40" s="226"/>
      <c r="FP40" s="226"/>
      <c r="FQ40" s="226"/>
      <c r="FR40" s="226"/>
      <c r="FS40" s="226"/>
      <c r="FT40" s="226"/>
      <c r="FU40" s="226"/>
      <c r="FV40" s="226"/>
      <c r="FW40" s="226"/>
      <c r="FX40" s="226"/>
      <c r="FY40" s="226"/>
      <c r="FZ40" s="226"/>
      <c r="GA40" s="226"/>
      <c r="GB40" s="226"/>
      <c r="GC40" s="226"/>
      <c r="GD40" s="226"/>
      <c r="GE40" s="226"/>
      <c r="GF40" s="226"/>
      <c r="GG40" s="226"/>
      <c r="GH40" s="226"/>
      <c r="GI40" s="226"/>
      <c r="GJ40" s="226"/>
      <c r="GK40" s="226"/>
      <c r="GL40" s="226"/>
      <c r="GM40" s="226"/>
      <c r="GN40" s="226"/>
      <c r="GO40" s="226"/>
      <c r="GP40" s="226"/>
      <c r="GQ40" s="226"/>
      <c r="GR40" s="226"/>
      <c r="GS40" s="226"/>
      <c r="GT40" s="226"/>
      <c r="GU40" s="226"/>
      <c r="GV40" s="226"/>
      <c r="GW40" s="226"/>
      <c r="GX40" s="226"/>
      <c r="GY40" s="226"/>
      <c r="GZ40" s="226"/>
      <c r="HA40" s="226"/>
      <c r="HB40" s="226"/>
      <c r="HC40" s="226"/>
      <c r="HD40" s="226"/>
      <c r="HE40" s="226"/>
      <c r="HF40" s="226"/>
      <c r="HG40" s="226"/>
      <c r="HH40" s="226"/>
      <c r="HI40" s="226"/>
      <c r="HJ40" s="226"/>
      <c r="HK40" s="226"/>
      <c r="HL40" s="226"/>
      <c r="HM40" s="226"/>
      <c r="HN40" s="226"/>
      <c r="HO40" s="226"/>
      <c r="HP40" s="226"/>
      <c r="HQ40" s="226"/>
      <c r="HR40" s="226"/>
      <c r="HS40" s="226"/>
      <c r="HT40" s="226"/>
      <c r="HU40" s="226"/>
      <c r="HV40" s="226"/>
      <c r="HW40" s="226"/>
      <c r="HX40" s="226"/>
      <c r="HY40" s="226"/>
      <c r="HZ40" s="226"/>
      <c r="IA40" s="226"/>
      <c r="IB40" s="226"/>
      <c r="IC40" s="226"/>
      <c r="ID40" s="226"/>
      <c r="IE40" s="226"/>
      <c r="IF40" s="226"/>
      <c r="IG40" s="226"/>
      <c r="IH40" s="226"/>
      <c r="II40" s="226"/>
      <c r="IJ40" s="226"/>
      <c r="IK40" s="226"/>
      <c r="IL40" s="226"/>
      <c r="IM40" s="226"/>
      <c r="IN40" s="226"/>
      <c r="IO40" s="226"/>
      <c r="IP40" s="226"/>
      <c r="IQ40" s="226"/>
      <c r="IR40" s="226"/>
      <c r="IS40" s="226"/>
      <c r="IT40" s="226"/>
      <c r="IU40" s="226"/>
      <c r="IV40" s="226"/>
    </row>
    <row r="41" spans="1:256" s="210" customFormat="1" ht="25.5">
      <c r="A41" s="67">
        <f t="shared" si="2"/>
        <v>30</v>
      </c>
      <c r="B41" s="58"/>
      <c r="C41" s="59"/>
      <c r="D41" s="417"/>
      <c r="E41" s="219"/>
      <c r="F41" s="70"/>
      <c r="G41" s="382"/>
      <c r="H41" s="57"/>
      <c r="I41" s="41"/>
      <c r="J41" s="39"/>
      <c r="K41" s="220"/>
      <c r="L41" s="221"/>
      <c r="M41" s="39"/>
      <c r="N41" s="57"/>
      <c r="O41" s="41"/>
      <c r="P41" s="71">
        <f t="shared" si="0"/>
        <v>0</v>
      </c>
      <c r="Q41" s="64">
        <f t="shared" si="1"/>
        <v>0</v>
      </c>
      <c r="R41" s="44"/>
      <c r="S41" s="57"/>
      <c r="T41" s="388">
        <f t="shared" si="3"/>
        <v>0</v>
      </c>
      <c r="U41" s="38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c r="IR41" s="226"/>
      <c r="IS41" s="226"/>
      <c r="IT41" s="226"/>
      <c r="IU41" s="226"/>
      <c r="IV41" s="226"/>
    </row>
    <row r="42" spans="1:256" s="210" customFormat="1" ht="25.5" customHeight="1">
      <c r="A42" s="67">
        <f t="shared" si="2"/>
        <v>31</v>
      </c>
      <c r="B42" s="58"/>
      <c r="C42" s="59"/>
      <c r="D42" s="38"/>
      <c r="E42" s="219"/>
      <c r="F42" s="70"/>
      <c r="G42" s="382"/>
      <c r="H42" s="57"/>
      <c r="I42" s="41"/>
      <c r="J42" s="39"/>
      <c r="K42" s="220"/>
      <c r="L42" s="221"/>
      <c r="M42" s="39"/>
      <c r="N42" s="57"/>
      <c r="O42" s="41"/>
      <c r="P42" s="71">
        <f t="shared" si="0"/>
        <v>0</v>
      </c>
      <c r="Q42" s="420">
        <f t="shared" si="1"/>
        <v>0</v>
      </c>
      <c r="R42" s="44"/>
      <c r="S42" s="57"/>
      <c r="T42" s="388">
        <f t="shared" si="3"/>
        <v>0</v>
      </c>
      <c r="U42" s="38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226"/>
      <c r="DA42" s="226"/>
      <c r="DB42" s="226"/>
      <c r="DC42" s="226"/>
      <c r="DD42" s="226"/>
      <c r="DE42" s="226"/>
      <c r="DF42" s="226"/>
      <c r="DG42" s="226"/>
      <c r="DH42" s="226"/>
      <c r="DI42" s="226"/>
      <c r="DJ42" s="226"/>
      <c r="DK42" s="226"/>
      <c r="DL42" s="226"/>
      <c r="DM42" s="226"/>
      <c r="DN42" s="226"/>
      <c r="DO42" s="226"/>
      <c r="DP42" s="226"/>
      <c r="DQ42" s="226"/>
      <c r="DR42" s="226"/>
      <c r="DS42" s="226"/>
      <c r="DT42" s="226"/>
      <c r="DU42" s="226"/>
      <c r="DV42" s="226"/>
      <c r="DW42" s="226"/>
      <c r="DX42" s="226"/>
      <c r="DY42" s="226"/>
      <c r="DZ42" s="226"/>
      <c r="EA42" s="226"/>
      <c r="EB42" s="226"/>
      <c r="EC42" s="226"/>
      <c r="ED42" s="226"/>
      <c r="EE42" s="226"/>
      <c r="EF42" s="226"/>
      <c r="EG42" s="226"/>
      <c r="EH42" s="226"/>
      <c r="EI42" s="226"/>
      <c r="EJ42" s="226"/>
      <c r="EK42" s="226"/>
      <c r="EL42" s="226"/>
      <c r="EM42" s="226"/>
      <c r="EN42" s="226"/>
      <c r="EO42" s="226"/>
      <c r="EP42" s="226"/>
      <c r="EQ42" s="226"/>
      <c r="ER42" s="226"/>
      <c r="ES42" s="226"/>
      <c r="ET42" s="226"/>
      <c r="EU42" s="226"/>
      <c r="EV42" s="226"/>
      <c r="EW42" s="226"/>
      <c r="EX42" s="226"/>
      <c r="EY42" s="226"/>
      <c r="EZ42" s="226"/>
      <c r="FA42" s="226"/>
      <c r="FB42" s="226"/>
      <c r="FC42" s="226"/>
      <c r="FD42" s="226"/>
      <c r="FE42" s="226"/>
      <c r="FF42" s="226"/>
      <c r="FG42" s="226"/>
      <c r="FH42" s="226"/>
      <c r="FI42" s="226"/>
      <c r="FJ42" s="226"/>
      <c r="FK42" s="226"/>
      <c r="FL42" s="226"/>
      <c r="FM42" s="226"/>
      <c r="FN42" s="226"/>
      <c r="FO42" s="226"/>
      <c r="FP42" s="226"/>
      <c r="FQ42" s="226"/>
      <c r="FR42" s="226"/>
      <c r="FS42" s="226"/>
      <c r="FT42" s="226"/>
      <c r="FU42" s="226"/>
      <c r="FV42" s="226"/>
      <c r="FW42" s="226"/>
      <c r="FX42" s="226"/>
      <c r="FY42" s="226"/>
      <c r="FZ42" s="226"/>
      <c r="GA42" s="226"/>
      <c r="GB42" s="226"/>
      <c r="GC42" s="226"/>
      <c r="GD42" s="226"/>
      <c r="GE42" s="226"/>
      <c r="GF42" s="226"/>
      <c r="GG42" s="226"/>
      <c r="GH42" s="226"/>
      <c r="GI42" s="226"/>
      <c r="GJ42" s="226"/>
      <c r="GK42" s="226"/>
      <c r="GL42" s="226"/>
      <c r="GM42" s="226"/>
      <c r="GN42" s="226"/>
      <c r="GO42" s="226"/>
      <c r="GP42" s="226"/>
      <c r="GQ42" s="226"/>
      <c r="GR42" s="226"/>
      <c r="GS42" s="226"/>
      <c r="GT42" s="226"/>
      <c r="GU42" s="226"/>
      <c r="GV42" s="226"/>
      <c r="GW42" s="226"/>
      <c r="GX42" s="226"/>
      <c r="GY42" s="226"/>
      <c r="GZ42" s="226"/>
      <c r="HA42" s="226"/>
      <c r="HB42" s="226"/>
      <c r="HC42" s="226"/>
      <c r="HD42" s="226"/>
      <c r="HE42" s="226"/>
      <c r="HF42" s="226"/>
      <c r="HG42" s="226"/>
      <c r="HH42" s="226"/>
      <c r="HI42" s="226"/>
      <c r="HJ42" s="226"/>
      <c r="HK42" s="226"/>
      <c r="HL42" s="226"/>
      <c r="HM42" s="226"/>
      <c r="HN42" s="226"/>
      <c r="HO42" s="226"/>
      <c r="HP42" s="226"/>
      <c r="HQ42" s="226"/>
      <c r="HR42" s="226"/>
      <c r="HS42" s="226"/>
      <c r="HT42" s="226"/>
      <c r="HU42" s="226"/>
      <c r="HV42" s="226"/>
      <c r="HW42" s="226"/>
      <c r="HX42" s="226"/>
      <c r="HY42" s="226"/>
      <c r="HZ42" s="226"/>
      <c r="IA42" s="226"/>
      <c r="IB42" s="226"/>
      <c r="IC42" s="226"/>
      <c r="ID42" s="226"/>
      <c r="IE42" s="226"/>
      <c r="IF42" s="226"/>
      <c r="IG42" s="226"/>
      <c r="IH42" s="226"/>
      <c r="II42" s="226"/>
      <c r="IJ42" s="226"/>
      <c r="IK42" s="226"/>
      <c r="IL42" s="226"/>
      <c r="IM42" s="226"/>
      <c r="IN42" s="226"/>
      <c r="IO42" s="226"/>
      <c r="IP42" s="226"/>
      <c r="IQ42" s="226"/>
      <c r="IR42" s="226"/>
      <c r="IS42" s="226"/>
      <c r="IT42" s="226"/>
      <c r="IU42" s="226"/>
      <c r="IV42" s="226"/>
    </row>
    <row r="43" spans="1:256" ht="5.1" customHeight="1">
      <c r="A43" s="66"/>
      <c r="E43" s="57"/>
      <c r="F43" s="51"/>
      <c r="G43" s="51"/>
      <c r="H43" s="57"/>
      <c r="K43" s="390"/>
      <c r="L43" s="69"/>
      <c r="M43" s="51"/>
      <c r="N43" s="51"/>
      <c r="O43" s="51"/>
      <c r="P43" s="51"/>
      <c r="Q43" s="69"/>
      <c r="R43" s="44"/>
      <c r="S43" s="57"/>
      <c r="T43" s="421"/>
      <c r="U43" s="386"/>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5.1" customHeight="1">
      <c r="A44" s="66"/>
      <c r="F44" s="393"/>
      <c r="G44" s="393"/>
      <c r="H44" s="394"/>
      <c r="I44" s="393"/>
      <c r="J44" s="393"/>
      <c r="K44" s="393"/>
      <c r="L44" s="44"/>
      <c r="M44" s="44"/>
      <c r="Q44" s="44"/>
      <c r="R44" s="393"/>
      <c r="S44" s="394"/>
      <c r="T44" s="422"/>
      <c r="U44" s="386"/>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25.5" customHeight="1" thickBot="1">
      <c r="A45" s="66"/>
      <c r="E45" s="60" t="s">
        <v>31</v>
      </c>
      <c r="G45" s="383">
        <f>SUM(G12:G42)</f>
        <v>0</v>
      </c>
      <c r="H45" s="57"/>
      <c r="R45" s="44"/>
      <c r="S45" s="57"/>
      <c r="T45" s="443">
        <f>SUM(T12:T44)</f>
        <v>0</v>
      </c>
      <c r="U45" s="386"/>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5.1" customHeight="1" thickBot="1" thickTop="1">
      <c r="A46" s="66"/>
      <c r="G46" s="61"/>
      <c r="H46" s="57"/>
      <c r="R46" s="44"/>
      <c r="S46" s="57"/>
      <c r="T46" s="388"/>
      <c r="U46" s="385"/>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5.1" customHeight="1" thickTop="1">
      <c r="A47" s="66"/>
      <c r="D47" s="51"/>
      <c r="G47" s="44"/>
      <c r="H47" s="57"/>
      <c r="S47" s="57"/>
      <c r="T47" s="389"/>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51"/>
    </row>
    <row r="48" spans="1:255" ht="25.5" customHeight="1" thickBot="1">
      <c r="A48" s="66"/>
      <c r="E48" s="60" t="s">
        <v>104</v>
      </c>
      <c r="G48" s="438">
        <v>0.3</v>
      </c>
      <c r="H48" s="57"/>
      <c r="M48" s="44"/>
      <c r="Q48" s="440">
        <f>G45*G48</f>
        <v>0</v>
      </c>
      <c r="T48" s="57"/>
      <c r="U48" s="66"/>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row>
    <row r="49" spans="1:21" ht="12" customHeight="1" thickTop="1">
      <c r="A49" s="66"/>
      <c r="B49" s="44"/>
      <c r="C49" s="44"/>
      <c r="D49" s="44"/>
      <c r="E49" s="44"/>
      <c r="F49" s="44"/>
      <c r="G49" s="44"/>
      <c r="H49" s="44"/>
      <c r="I49" s="44"/>
      <c r="J49" s="44"/>
      <c r="K49" s="44"/>
      <c r="L49" s="44"/>
      <c r="M49" s="51"/>
      <c r="N49" s="44"/>
      <c r="O49" s="44"/>
      <c r="P49" s="44"/>
      <c r="Q49" s="442"/>
      <c r="R49" s="44"/>
      <c r="S49" s="44"/>
      <c r="T49" s="57"/>
      <c r="U49" s="44"/>
    </row>
    <row r="50" spans="1:256" ht="4.9" customHeight="1">
      <c r="A50" s="397"/>
      <c r="B50" s="393"/>
      <c r="C50" s="393"/>
      <c r="D50" s="393"/>
      <c r="E50" s="393"/>
      <c r="F50" s="393"/>
      <c r="G50" s="393"/>
      <c r="H50" s="393"/>
      <c r="I50" s="393"/>
      <c r="J50" s="393"/>
      <c r="K50" s="393"/>
      <c r="L50" s="393"/>
      <c r="M50" s="393"/>
      <c r="N50" s="393"/>
      <c r="O50" s="393"/>
      <c r="P50" s="393"/>
      <c r="Q50" s="393"/>
      <c r="R50" s="393"/>
      <c r="S50" s="393"/>
      <c r="T50" s="394"/>
      <c r="U50" s="66"/>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57"/>
      <c r="IV50" s="66"/>
    </row>
    <row r="51" spans="1:256" ht="12.75">
      <c r="A51" s="66"/>
      <c r="B51" s="44"/>
      <c r="C51" s="44"/>
      <c r="D51" s="418"/>
      <c r="E51" s="44"/>
      <c r="F51" s="44"/>
      <c r="G51" s="724"/>
      <c r="H51" s="724"/>
      <c r="I51" s="724"/>
      <c r="J51" s="724"/>
      <c r="K51" s="44"/>
      <c r="L51" s="44"/>
      <c r="M51" s="419"/>
      <c r="N51" s="44"/>
      <c r="O51" s="44"/>
      <c r="P51" s="44"/>
      <c r="Q51" s="44"/>
      <c r="R51" s="44"/>
      <c r="S51" s="44"/>
      <c r="T51" s="57"/>
      <c r="IV51" s="66"/>
    </row>
    <row r="52" spans="1:256" ht="15.75" thickBot="1">
      <c r="A52" s="66"/>
      <c r="B52" s="44"/>
      <c r="C52" s="44"/>
      <c r="D52" s="414" t="s">
        <v>82</v>
      </c>
      <c r="E52" s="412"/>
      <c r="F52" s="413"/>
      <c r="G52" s="717">
        <f>Q48+T45</f>
        <v>0</v>
      </c>
      <c r="H52" s="718"/>
      <c r="I52" s="718"/>
      <c r="J52" s="719"/>
      <c r="K52" s="44"/>
      <c r="L52" s="44"/>
      <c r="M52" s="419"/>
      <c r="N52" s="44"/>
      <c r="O52" s="44"/>
      <c r="P52" s="44"/>
      <c r="Q52" s="44"/>
      <c r="R52" s="44"/>
      <c r="S52" s="44"/>
      <c r="T52" s="57"/>
      <c r="IV52" s="66"/>
    </row>
    <row r="53" spans="1:256" ht="4.9" customHeight="1" thickTop="1">
      <c r="A53" s="66"/>
      <c r="B53" s="44"/>
      <c r="C53" s="44"/>
      <c r="D53" s="44"/>
      <c r="E53" s="44"/>
      <c r="F53" s="44"/>
      <c r="G53" s="44"/>
      <c r="H53" s="411"/>
      <c r="I53" s="411"/>
      <c r="J53" s="411"/>
      <c r="K53" s="44"/>
      <c r="L53" s="44"/>
      <c r="M53" s="44"/>
      <c r="N53" s="44"/>
      <c r="O53" s="44"/>
      <c r="P53" s="44"/>
      <c r="Q53" s="44"/>
      <c r="R53" s="44"/>
      <c r="S53" s="44"/>
      <c r="T53" s="57"/>
      <c r="IV53" s="66"/>
    </row>
    <row r="54" spans="1:256" ht="12.75" hidden="1">
      <c r="A54" s="66"/>
      <c r="B54" s="44"/>
      <c r="C54" s="44"/>
      <c r="D54" s="44"/>
      <c r="E54" s="44"/>
      <c r="F54" s="44"/>
      <c r="G54" s="44"/>
      <c r="H54" s="44"/>
      <c r="I54" s="44"/>
      <c r="J54" s="44"/>
      <c r="K54" s="44"/>
      <c r="L54" s="44"/>
      <c r="M54" s="44"/>
      <c r="N54" s="44"/>
      <c r="O54" s="44"/>
      <c r="P54" s="44"/>
      <c r="Q54" s="44"/>
      <c r="R54" s="44"/>
      <c r="S54" s="44"/>
      <c r="T54" s="57"/>
      <c r="IV54" s="66"/>
    </row>
    <row r="55" spans="1:256" ht="12.75" hidden="1">
      <c r="A55" s="66"/>
      <c r="B55" s="44"/>
      <c r="C55" s="44"/>
      <c r="D55" s="44"/>
      <c r="E55" s="44"/>
      <c r="F55" s="44"/>
      <c r="G55" s="44"/>
      <c r="H55" s="44"/>
      <c r="I55" s="44"/>
      <c r="J55" s="44"/>
      <c r="K55" s="44"/>
      <c r="L55" s="44"/>
      <c r="M55" s="44"/>
      <c r="N55" s="44"/>
      <c r="O55" s="44"/>
      <c r="P55" s="44"/>
      <c r="Q55" s="44"/>
      <c r="R55" s="44"/>
      <c r="S55" s="44"/>
      <c r="T55" s="57"/>
      <c r="IV55" s="66"/>
    </row>
    <row r="56" spans="1:256" ht="12.75" hidden="1">
      <c r="A56" s="66"/>
      <c r="B56" s="44"/>
      <c r="C56" s="44"/>
      <c r="D56" s="44"/>
      <c r="E56" s="44"/>
      <c r="F56" s="44"/>
      <c r="G56" s="44"/>
      <c r="H56" s="44"/>
      <c r="I56" s="44"/>
      <c r="J56" s="44"/>
      <c r="K56" s="44"/>
      <c r="L56" s="44"/>
      <c r="M56" s="44"/>
      <c r="N56" s="44"/>
      <c r="O56" s="44"/>
      <c r="P56" s="44"/>
      <c r="Q56" s="44"/>
      <c r="R56" s="44"/>
      <c r="S56" s="44"/>
      <c r="T56" s="57"/>
      <c r="IV56" s="66"/>
    </row>
    <row r="57" spans="1:256" ht="12.75" hidden="1">
      <c r="A57" s="66"/>
      <c r="B57" s="44"/>
      <c r="C57" s="44"/>
      <c r="D57" s="44"/>
      <c r="E57" s="44"/>
      <c r="F57" s="44"/>
      <c r="G57" s="44"/>
      <c r="H57" s="44"/>
      <c r="I57" s="44"/>
      <c r="J57" s="44"/>
      <c r="K57" s="44"/>
      <c r="L57" s="44"/>
      <c r="M57" s="44"/>
      <c r="N57" s="44"/>
      <c r="O57" s="44"/>
      <c r="P57" s="44"/>
      <c r="Q57" s="44"/>
      <c r="R57" s="44"/>
      <c r="S57" s="44"/>
      <c r="T57" s="57"/>
      <c r="IV57" s="66"/>
    </row>
    <row r="58" spans="1:256" ht="12.75" hidden="1">
      <c r="A58" s="66"/>
      <c r="B58" s="44"/>
      <c r="C58" s="44"/>
      <c r="D58" s="44"/>
      <c r="E58" s="44"/>
      <c r="F58" s="44"/>
      <c r="G58" s="44"/>
      <c r="H58" s="44"/>
      <c r="I58" s="44"/>
      <c r="J58" s="44"/>
      <c r="K58" s="44"/>
      <c r="L58" s="44"/>
      <c r="M58" s="44"/>
      <c r="N58" s="44"/>
      <c r="O58" s="44"/>
      <c r="P58" s="44"/>
      <c r="Q58" s="44"/>
      <c r="R58" s="44"/>
      <c r="S58" s="44"/>
      <c r="T58" s="57"/>
      <c r="IV58" s="66"/>
    </row>
    <row r="59" spans="1:256" ht="12.75" hidden="1">
      <c r="A59" s="66"/>
      <c r="B59" s="44"/>
      <c r="C59" s="44"/>
      <c r="D59" s="44"/>
      <c r="E59" s="44"/>
      <c r="F59" s="44"/>
      <c r="G59" s="44"/>
      <c r="H59" s="44"/>
      <c r="I59" s="44"/>
      <c r="J59" s="44"/>
      <c r="K59" s="44"/>
      <c r="L59" s="44"/>
      <c r="M59" s="44"/>
      <c r="N59" s="44"/>
      <c r="O59" s="44"/>
      <c r="P59" s="44"/>
      <c r="Q59" s="44"/>
      <c r="R59" s="44"/>
      <c r="S59" s="44"/>
      <c r="T59" s="57"/>
      <c r="IV59" s="66"/>
    </row>
    <row r="60" spans="1:256" ht="12.75" hidden="1">
      <c r="A60" s="66"/>
      <c r="B60" s="44"/>
      <c r="C60" s="44"/>
      <c r="D60" s="44"/>
      <c r="E60" s="44"/>
      <c r="F60" s="44"/>
      <c r="G60" s="44"/>
      <c r="H60" s="44"/>
      <c r="I60" s="44"/>
      <c r="J60" s="44"/>
      <c r="K60" s="44"/>
      <c r="L60" s="44"/>
      <c r="M60" s="44"/>
      <c r="N60" s="44"/>
      <c r="O60" s="44"/>
      <c r="P60" s="44"/>
      <c r="Q60" s="44"/>
      <c r="R60" s="44"/>
      <c r="S60" s="44"/>
      <c r="T60" s="57"/>
      <c r="IV60" s="66"/>
    </row>
    <row r="61" spans="1:256" ht="12.75" hidden="1">
      <c r="A61" s="66"/>
      <c r="B61" s="44"/>
      <c r="C61" s="44"/>
      <c r="D61" s="44"/>
      <c r="E61" s="44"/>
      <c r="F61" s="44"/>
      <c r="G61" s="44"/>
      <c r="H61" s="44"/>
      <c r="I61" s="44"/>
      <c r="J61" s="44"/>
      <c r="K61" s="44"/>
      <c r="L61" s="44"/>
      <c r="M61" s="44"/>
      <c r="N61" s="44"/>
      <c r="O61" s="44"/>
      <c r="P61" s="44"/>
      <c r="Q61" s="44"/>
      <c r="R61" s="44"/>
      <c r="S61" s="44"/>
      <c r="T61" s="57"/>
      <c r="IV61" s="66"/>
    </row>
    <row r="62" spans="1:256" ht="12.75" hidden="1">
      <c r="A62" s="66"/>
      <c r="B62" s="44"/>
      <c r="C62" s="44"/>
      <c r="D62" s="44"/>
      <c r="E62" s="44"/>
      <c r="F62" s="44"/>
      <c r="G62" s="44"/>
      <c r="H62" s="44"/>
      <c r="I62" s="44"/>
      <c r="J62" s="44"/>
      <c r="K62" s="44"/>
      <c r="L62" s="44"/>
      <c r="M62" s="44"/>
      <c r="N62" s="44"/>
      <c r="O62" s="44"/>
      <c r="P62" s="44"/>
      <c r="Q62" s="44"/>
      <c r="R62" s="44"/>
      <c r="S62" s="44"/>
      <c r="T62" s="57"/>
      <c r="IV62" s="66"/>
    </row>
    <row r="63" spans="1:256" ht="12.75" hidden="1">
      <c r="A63" s="66"/>
      <c r="B63" s="44"/>
      <c r="C63" s="44"/>
      <c r="D63" s="44"/>
      <c r="E63" s="44"/>
      <c r="F63" s="44"/>
      <c r="G63" s="44"/>
      <c r="H63" s="44"/>
      <c r="I63" s="44"/>
      <c r="J63" s="44"/>
      <c r="K63" s="44"/>
      <c r="L63" s="44"/>
      <c r="M63" s="44"/>
      <c r="N63" s="44"/>
      <c r="O63" s="44"/>
      <c r="P63" s="44"/>
      <c r="Q63" s="44"/>
      <c r="R63" s="44"/>
      <c r="S63" s="44"/>
      <c r="T63" s="57"/>
      <c r="IV63" s="66"/>
    </row>
    <row r="64" spans="1:256" ht="12.75" hidden="1">
      <c r="A64" s="66"/>
      <c r="B64" s="44"/>
      <c r="C64" s="44"/>
      <c r="D64" s="44"/>
      <c r="E64" s="44"/>
      <c r="F64" s="44"/>
      <c r="G64" s="44"/>
      <c r="H64" s="44"/>
      <c r="I64" s="44"/>
      <c r="J64" s="44"/>
      <c r="K64" s="44"/>
      <c r="L64" s="44"/>
      <c r="M64" s="44"/>
      <c r="N64" s="44"/>
      <c r="O64" s="44"/>
      <c r="P64" s="44"/>
      <c r="Q64" s="44"/>
      <c r="R64" s="44"/>
      <c r="S64" s="44"/>
      <c r="T64" s="57"/>
      <c r="IV64" s="66"/>
    </row>
    <row r="65" spans="1:256" ht="12.75" hidden="1">
      <c r="A65" s="66"/>
      <c r="B65" s="44"/>
      <c r="C65" s="44"/>
      <c r="D65" s="44"/>
      <c r="E65" s="44"/>
      <c r="F65" s="44"/>
      <c r="G65" s="44"/>
      <c r="H65" s="44"/>
      <c r="I65" s="44"/>
      <c r="J65" s="44"/>
      <c r="K65" s="44"/>
      <c r="L65" s="44"/>
      <c r="M65" s="44"/>
      <c r="N65" s="44"/>
      <c r="O65" s="44"/>
      <c r="P65" s="44"/>
      <c r="Q65" s="44"/>
      <c r="R65" s="44"/>
      <c r="S65" s="44"/>
      <c r="T65" s="57"/>
      <c r="IV65" s="66"/>
    </row>
    <row r="66" spans="1:256" ht="12.75" hidden="1">
      <c r="A66" s="66"/>
      <c r="B66" s="44"/>
      <c r="C66" s="44"/>
      <c r="D66" s="44"/>
      <c r="E66" s="44"/>
      <c r="F66" s="44"/>
      <c r="G66" s="44"/>
      <c r="H66" s="44"/>
      <c r="I66" s="44"/>
      <c r="J66" s="44"/>
      <c r="K66" s="44"/>
      <c r="L66" s="44"/>
      <c r="M66" s="44"/>
      <c r="N66" s="44"/>
      <c r="O66" s="44"/>
      <c r="P66" s="44"/>
      <c r="Q66" s="44"/>
      <c r="R66" s="44"/>
      <c r="S66" s="44"/>
      <c r="T66" s="57"/>
      <c r="IV66" s="66"/>
    </row>
    <row r="67" spans="1:256" ht="12.75" hidden="1">
      <c r="A67" s="66"/>
      <c r="B67" s="44"/>
      <c r="C67" s="44"/>
      <c r="D67" s="44"/>
      <c r="E67" s="44"/>
      <c r="F67" s="44"/>
      <c r="G67" s="44"/>
      <c r="H67" s="44"/>
      <c r="I67" s="44"/>
      <c r="J67" s="44"/>
      <c r="K67" s="44"/>
      <c r="L67" s="44"/>
      <c r="M67" s="44"/>
      <c r="N67" s="44"/>
      <c r="O67" s="44"/>
      <c r="P67" s="44"/>
      <c r="Q67" s="44"/>
      <c r="R67" s="44"/>
      <c r="S67" s="44"/>
      <c r="T67" s="57"/>
      <c r="IV67" s="66"/>
    </row>
    <row r="68" spans="1:256" ht="12.75" hidden="1">
      <c r="A68" s="66"/>
      <c r="B68" s="44"/>
      <c r="C68" s="44"/>
      <c r="D68" s="44"/>
      <c r="E68" s="44"/>
      <c r="F68" s="44"/>
      <c r="G68" s="44"/>
      <c r="H68" s="44"/>
      <c r="I68" s="44"/>
      <c r="J68" s="44"/>
      <c r="K68" s="44"/>
      <c r="L68" s="44"/>
      <c r="M68" s="44"/>
      <c r="N68" s="44"/>
      <c r="O68" s="44"/>
      <c r="P68" s="44"/>
      <c r="Q68" s="44"/>
      <c r="R68" s="44"/>
      <c r="S68" s="44"/>
      <c r="T68" s="57"/>
      <c r="IV68" s="66"/>
    </row>
    <row r="69" spans="1:256" ht="12.75" hidden="1">
      <c r="A69" s="66"/>
      <c r="B69" s="44"/>
      <c r="C69" s="44"/>
      <c r="D69" s="44"/>
      <c r="E69" s="44"/>
      <c r="F69" s="44"/>
      <c r="G69" s="44"/>
      <c r="H69" s="44"/>
      <c r="I69" s="44"/>
      <c r="J69" s="44"/>
      <c r="K69" s="44"/>
      <c r="L69" s="44"/>
      <c r="M69" s="44"/>
      <c r="N69" s="44"/>
      <c r="O69" s="44"/>
      <c r="P69" s="44"/>
      <c r="Q69" s="44"/>
      <c r="R69" s="44"/>
      <c r="S69" s="44"/>
      <c r="T69" s="57"/>
      <c r="IV69" s="66"/>
    </row>
    <row r="70" spans="1:256" ht="12.75" hidden="1">
      <c r="A70" s="66"/>
      <c r="B70" s="44"/>
      <c r="C70" s="44"/>
      <c r="D70" s="44"/>
      <c r="E70" s="44"/>
      <c r="F70" s="44"/>
      <c r="G70" s="44"/>
      <c r="H70" s="44"/>
      <c r="I70" s="44"/>
      <c r="J70" s="44"/>
      <c r="K70" s="44"/>
      <c r="L70" s="44"/>
      <c r="M70" s="44"/>
      <c r="N70" s="44"/>
      <c r="O70" s="44"/>
      <c r="P70" s="44"/>
      <c r="Q70" s="44"/>
      <c r="R70" s="44"/>
      <c r="S70" s="44"/>
      <c r="T70" s="57"/>
      <c r="IV70" s="66"/>
    </row>
    <row r="71" spans="1:256" ht="12.75" hidden="1">
      <c r="A71" s="66"/>
      <c r="B71" s="44"/>
      <c r="C71" s="44"/>
      <c r="D71" s="44"/>
      <c r="E71" s="44"/>
      <c r="F71" s="44"/>
      <c r="G71" s="44"/>
      <c r="H71" s="44"/>
      <c r="I71" s="44"/>
      <c r="J71" s="44"/>
      <c r="K71" s="44"/>
      <c r="L71" s="44"/>
      <c r="M71" s="44"/>
      <c r="N71" s="44"/>
      <c r="O71" s="44"/>
      <c r="P71" s="44"/>
      <c r="Q71" s="44"/>
      <c r="R71" s="44"/>
      <c r="S71" s="44"/>
      <c r="T71" s="57"/>
      <c r="IV71" s="66"/>
    </row>
    <row r="72" spans="1:256" ht="12.75" hidden="1">
      <c r="A72" s="66"/>
      <c r="B72" s="44"/>
      <c r="C72" s="44"/>
      <c r="D72" s="44"/>
      <c r="E72" s="44"/>
      <c r="F72" s="44"/>
      <c r="G72" s="44"/>
      <c r="H72" s="44"/>
      <c r="I72" s="44"/>
      <c r="J72" s="44"/>
      <c r="K72" s="44"/>
      <c r="L72" s="44"/>
      <c r="M72" s="44"/>
      <c r="N72" s="44"/>
      <c r="O72" s="44"/>
      <c r="P72" s="44"/>
      <c r="Q72" s="44"/>
      <c r="R72" s="44"/>
      <c r="S72" s="44"/>
      <c r="T72" s="57"/>
      <c r="IV72" s="66"/>
    </row>
    <row r="73" spans="1:256" ht="12.75" hidden="1">
      <c r="A73" s="66"/>
      <c r="B73" s="44"/>
      <c r="C73" s="44"/>
      <c r="D73" s="44"/>
      <c r="E73" s="44"/>
      <c r="F73" s="44"/>
      <c r="G73" s="44"/>
      <c r="H73" s="44"/>
      <c r="I73" s="44"/>
      <c r="J73" s="44"/>
      <c r="K73" s="44"/>
      <c r="L73" s="44"/>
      <c r="M73" s="44"/>
      <c r="N73" s="44"/>
      <c r="O73" s="44"/>
      <c r="P73" s="44"/>
      <c r="Q73" s="44"/>
      <c r="R73" s="44"/>
      <c r="S73" s="44"/>
      <c r="T73" s="57"/>
      <c r="IV73" s="66"/>
    </row>
    <row r="74" spans="1:256" ht="12.75" hidden="1">
      <c r="A74" s="66"/>
      <c r="B74" s="44"/>
      <c r="C74" s="44"/>
      <c r="D74" s="44"/>
      <c r="E74" s="44"/>
      <c r="F74" s="44"/>
      <c r="G74" s="44"/>
      <c r="H74" s="44"/>
      <c r="I74" s="44"/>
      <c r="J74" s="44"/>
      <c r="K74" s="44"/>
      <c r="L74" s="44"/>
      <c r="M74" s="44"/>
      <c r="N74" s="44"/>
      <c r="O74" s="44"/>
      <c r="P74" s="44"/>
      <c r="Q74" s="44"/>
      <c r="R74" s="44"/>
      <c r="S74" s="44"/>
      <c r="T74" s="57"/>
      <c r="IV74" s="66"/>
    </row>
    <row r="75" spans="1:256" ht="12.75" hidden="1">
      <c r="A75" s="66"/>
      <c r="B75" s="44"/>
      <c r="C75" s="44"/>
      <c r="D75" s="44"/>
      <c r="E75" s="44"/>
      <c r="F75" s="44"/>
      <c r="G75" s="44"/>
      <c r="H75" s="44"/>
      <c r="I75" s="44"/>
      <c r="J75" s="44"/>
      <c r="K75" s="44"/>
      <c r="L75" s="44"/>
      <c r="M75" s="44"/>
      <c r="N75" s="44"/>
      <c r="O75" s="44"/>
      <c r="P75" s="44"/>
      <c r="Q75" s="44"/>
      <c r="R75" s="44"/>
      <c r="S75" s="44"/>
      <c r="T75" s="57"/>
      <c r="IV75" s="66"/>
    </row>
    <row r="76" spans="1:256" ht="12.75" hidden="1">
      <c r="A76" s="66"/>
      <c r="B76" s="44"/>
      <c r="C76" s="44"/>
      <c r="D76" s="44"/>
      <c r="E76" s="44"/>
      <c r="F76" s="44"/>
      <c r="G76" s="44"/>
      <c r="H76" s="44"/>
      <c r="I76" s="44"/>
      <c r="J76" s="44"/>
      <c r="K76" s="44"/>
      <c r="L76" s="44"/>
      <c r="M76" s="44"/>
      <c r="N76" s="44"/>
      <c r="O76" s="44"/>
      <c r="P76" s="44"/>
      <c r="Q76" s="44"/>
      <c r="R76" s="44"/>
      <c r="S76" s="44"/>
      <c r="T76" s="57"/>
      <c r="IV76" s="66"/>
    </row>
    <row r="77" spans="1:256" ht="12.75" hidden="1">
      <c r="A77" s="66"/>
      <c r="B77" s="44"/>
      <c r="C77" s="44"/>
      <c r="D77" s="44"/>
      <c r="E77" s="44"/>
      <c r="F77" s="44"/>
      <c r="G77" s="44"/>
      <c r="H77" s="44"/>
      <c r="I77" s="44"/>
      <c r="J77" s="44"/>
      <c r="K77" s="44"/>
      <c r="L77" s="44"/>
      <c r="M77" s="44"/>
      <c r="N77" s="44"/>
      <c r="O77" s="44"/>
      <c r="P77" s="44"/>
      <c r="Q77" s="44"/>
      <c r="R77" s="44"/>
      <c r="S77" s="44"/>
      <c r="T77" s="57"/>
      <c r="IV77" s="66"/>
    </row>
    <row r="78" spans="1:256" ht="12.75" hidden="1">
      <c r="A78" s="66"/>
      <c r="B78" s="44"/>
      <c r="C78" s="44"/>
      <c r="D78" s="44"/>
      <c r="E78" s="44"/>
      <c r="F78" s="44"/>
      <c r="G78" s="44"/>
      <c r="H78" s="44"/>
      <c r="I78" s="44"/>
      <c r="J78" s="44"/>
      <c r="K78" s="44"/>
      <c r="L78" s="44"/>
      <c r="M78" s="44"/>
      <c r="N78" s="44"/>
      <c r="O78" s="44"/>
      <c r="P78" s="44"/>
      <c r="Q78" s="44"/>
      <c r="R78" s="44"/>
      <c r="S78" s="44"/>
      <c r="T78" s="57"/>
      <c r="IV78" s="66"/>
    </row>
    <row r="79" spans="1:256" ht="12.75" hidden="1">
      <c r="A79" s="66"/>
      <c r="B79" s="44"/>
      <c r="C79" s="44"/>
      <c r="D79" s="44"/>
      <c r="E79" s="44"/>
      <c r="F79" s="44"/>
      <c r="G79" s="44"/>
      <c r="H79" s="44"/>
      <c r="I79" s="44"/>
      <c r="J79" s="44"/>
      <c r="K79" s="44"/>
      <c r="L79" s="44"/>
      <c r="M79" s="44"/>
      <c r="N79" s="44"/>
      <c r="O79" s="44"/>
      <c r="P79" s="44"/>
      <c r="Q79" s="44"/>
      <c r="R79" s="44"/>
      <c r="S79" s="44"/>
      <c r="T79" s="57"/>
      <c r="IV79" s="66"/>
    </row>
    <row r="80" spans="1:256" ht="12.75" hidden="1">
      <c r="A80" s="66"/>
      <c r="B80" s="44"/>
      <c r="C80" s="44"/>
      <c r="D80" s="44"/>
      <c r="E80" s="44"/>
      <c r="F80" s="44"/>
      <c r="G80" s="44"/>
      <c r="H80" s="44"/>
      <c r="I80" s="44"/>
      <c r="J80" s="44"/>
      <c r="K80" s="44"/>
      <c r="L80" s="44"/>
      <c r="M80" s="44"/>
      <c r="N80" s="44"/>
      <c r="O80" s="44"/>
      <c r="P80" s="44"/>
      <c r="Q80" s="44"/>
      <c r="R80" s="44"/>
      <c r="S80" s="44"/>
      <c r="T80" s="57"/>
      <c r="IV80" s="66"/>
    </row>
    <row r="81" spans="1:256" ht="12.75" hidden="1">
      <c r="A81" s="66"/>
      <c r="B81" s="44"/>
      <c r="C81" s="44"/>
      <c r="D81" s="44"/>
      <c r="E81" s="44"/>
      <c r="F81" s="44"/>
      <c r="G81" s="44"/>
      <c r="H81" s="44"/>
      <c r="I81" s="44"/>
      <c r="J81" s="44"/>
      <c r="K81" s="44"/>
      <c r="L81" s="44"/>
      <c r="M81" s="44"/>
      <c r="N81" s="44"/>
      <c r="O81" s="44"/>
      <c r="P81" s="44"/>
      <c r="Q81" s="44"/>
      <c r="R81" s="44"/>
      <c r="S81" s="44"/>
      <c r="T81" s="57"/>
      <c r="IV81" s="66"/>
    </row>
    <row r="82" spans="1:256" ht="12.75" hidden="1">
      <c r="A82" s="66"/>
      <c r="B82" s="44"/>
      <c r="C82" s="44"/>
      <c r="D82" s="44"/>
      <c r="E82" s="44"/>
      <c r="F82" s="44"/>
      <c r="G82" s="44"/>
      <c r="H82" s="44"/>
      <c r="I82" s="44"/>
      <c r="J82" s="44"/>
      <c r="K82" s="44"/>
      <c r="L82" s="44"/>
      <c r="M82" s="44"/>
      <c r="N82" s="44"/>
      <c r="O82" s="44"/>
      <c r="P82" s="44"/>
      <c r="Q82" s="44"/>
      <c r="R82" s="44"/>
      <c r="S82" s="44"/>
      <c r="T82" s="57"/>
      <c r="IV82" s="66"/>
    </row>
    <row r="83" spans="1:256" ht="12.75" hidden="1">
      <c r="A83" s="66"/>
      <c r="B83" s="44"/>
      <c r="C83" s="44"/>
      <c r="D83" s="44"/>
      <c r="E83" s="44"/>
      <c r="F83" s="44"/>
      <c r="G83" s="44"/>
      <c r="H83" s="44"/>
      <c r="I83" s="44"/>
      <c r="J83" s="44"/>
      <c r="K83" s="44"/>
      <c r="L83" s="44"/>
      <c r="M83" s="44"/>
      <c r="N83" s="44"/>
      <c r="O83" s="44"/>
      <c r="P83" s="44"/>
      <c r="Q83" s="44"/>
      <c r="R83" s="44"/>
      <c r="S83" s="44"/>
      <c r="T83" s="57"/>
      <c r="IV83" s="66"/>
    </row>
    <row r="84" spans="1:256" ht="12.75" hidden="1">
      <c r="A84" s="66"/>
      <c r="B84" s="44"/>
      <c r="C84" s="44"/>
      <c r="D84" s="44"/>
      <c r="E84" s="44"/>
      <c r="F84" s="44"/>
      <c r="G84" s="44"/>
      <c r="H84" s="44"/>
      <c r="I84" s="44"/>
      <c r="J84" s="44"/>
      <c r="K84" s="44"/>
      <c r="L84" s="44"/>
      <c r="M84" s="44"/>
      <c r="N84" s="44"/>
      <c r="O84" s="44"/>
      <c r="P84" s="44"/>
      <c r="Q84" s="44"/>
      <c r="R84" s="44"/>
      <c r="S84" s="44"/>
      <c r="T84" s="57"/>
      <c r="IV84" s="66"/>
    </row>
    <row r="85" spans="1:256" ht="12.75" hidden="1">
      <c r="A85" s="66"/>
      <c r="B85" s="44"/>
      <c r="C85" s="44"/>
      <c r="D85" s="44"/>
      <c r="E85" s="44"/>
      <c r="F85" s="44"/>
      <c r="G85" s="44"/>
      <c r="H85" s="44"/>
      <c r="I85" s="44"/>
      <c r="J85" s="44"/>
      <c r="K85" s="44"/>
      <c r="L85" s="44"/>
      <c r="M85" s="44"/>
      <c r="N85" s="44"/>
      <c r="O85" s="44"/>
      <c r="P85" s="44"/>
      <c r="Q85" s="44"/>
      <c r="R85" s="44"/>
      <c r="S85" s="44"/>
      <c r="T85" s="57"/>
      <c r="IV85" s="66"/>
    </row>
    <row r="86" spans="1:256" ht="12.75" hidden="1">
      <c r="A86" s="66"/>
      <c r="B86" s="44"/>
      <c r="C86" s="44"/>
      <c r="D86" s="44"/>
      <c r="E86" s="44"/>
      <c r="F86" s="44"/>
      <c r="G86" s="44"/>
      <c r="H86" s="44"/>
      <c r="I86" s="44"/>
      <c r="J86" s="44"/>
      <c r="K86" s="44"/>
      <c r="L86" s="44"/>
      <c r="M86" s="44"/>
      <c r="N86" s="44"/>
      <c r="O86" s="44"/>
      <c r="P86" s="44"/>
      <c r="Q86" s="44"/>
      <c r="R86" s="44"/>
      <c r="S86" s="44"/>
      <c r="T86" s="57"/>
      <c r="IV86" s="66"/>
    </row>
    <row r="87" spans="1:256" ht="12.75" hidden="1">
      <c r="A87" s="66"/>
      <c r="B87" s="44"/>
      <c r="C87" s="44"/>
      <c r="D87" s="44"/>
      <c r="E87" s="44"/>
      <c r="F87" s="44"/>
      <c r="G87" s="44"/>
      <c r="H87" s="44"/>
      <c r="I87" s="44"/>
      <c r="J87" s="44"/>
      <c r="K87" s="44"/>
      <c r="L87" s="44"/>
      <c r="M87" s="44"/>
      <c r="N87" s="44"/>
      <c r="O87" s="44"/>
      <c r="P87" s="44"/>
      <c r="Q87" s="44"/>
      <c r="R87" s="44"/>
      <c r="S87" s="44"/>
      <c r="T87" s="57"/>
      <c r="IV87" s="66"/>
    </row>
    <row r="88" spans="1:256" ht="12.75" hidden="1">
      <c r="A88" s="66"/>
      <c r="B88" s="44"/>
      <c r="C88" s="44"/>
      <c r="D88" s="44"/>
      <c r="E88" s="44"/>
      <c r="F88" s="44"/>
      <c r="G88" s="44"/>
      <c r="H88" s="44"/>
      <c r="I88" s="44"/>
      <c r="J88" s="44"/>
      <c r="K88" s="44"/>
      <c r="L88" s="44"/>
      <c r="M88" s="44"/>
      <c r="N88" s="44"/>
      <c r="O88" s="44"/>
      <c r="P88" s="44"/>
      <c r="Q88" s="44"/>
      <c r="R88" s="44"/>
      <c r="S88" s="44"/>
      <c r="T88" s="57"/>
      <c r="IV88" s="66"/>
    </row>
    <row r="89" spans="1:256" ht="12.75" hidden="1">
      <c r="A89" s="66"/>
      <c r="B89" s="44"/>
      <c r="C89" s="44"/>
      <c r="D89" s="44"/>
      <c r="E89" s="44"/>
      <c r="F89" s="44"/>
      <c r="G89" s="44"/>
      <c r="H89" s="44"/>
      <c r="I89" s="44"/>
      <c r="J89" s="44"/>
      <c r="K89" s="44"/>
      <c r="L89" s="44"/>
      <c r="M89" s="44"/>
      <c r="N89" s="44"/>
      <c r="O89" s="44"/>
      <c r="P89" s="44"/>
      <c r="Q89" s="44"/>
      <c r="R89" s="44"/>
      <c r="S89" s="44"/>
      <c r="T89" s="57"/>
      <c r="IV89" s="66"/>
    </row>
    <row r="90" spans="1:256" ht="12.75" hidden="1">
      <c r="A90" s="66"/>
      <c r="B90" s="44"/>
      <c r="C90" s="44"/>
      <c r="D90" s="44"/>
      <c r="E90" s="44"/>
      <c r="F90" s="44"/>
      <c r="G90" s="44"/>
      <c r="H90" s="44"/>
      <c r="I90" s="44"/>
      <c r="J90" s="44"/>
      <c r="K90" s="44"/>
      <c r="L90" s="44"/>
      <c r="M90" s="44"/>
      <c r="N90" s="44"/>
      <c r="O90" s="44"/>
      <c r="P90" s="44"/>
      <c r="Q90" s="44"/>
      <c r="R90" s="44"/>
      <c r="S90" s="44"/>
      <c r="T90" s="57"/>
      <c r="IV90" s="66"/>
    </row>
    <row r="91" spans="1:256" ht="12.75" hidden="1">
      <c r="A91" s="66"/>
      <c r="B91" s="44"/>
      <c r="C91" s="44"/>
      <c r="D91" s="44"/>
      <c r="E91" s="44"/>
      <c r="F91" s="44"/>
      <c r="G91" s="44"/>
      <c r="H91" s="44"/>
      <c r="I91" s="44"/>
      <c r="J91" s="44"/>
      <c r="K91" s="44"/>
      <c r="L91" s="44"/>
      <c r="M91" s="44"/>
      <c r="N91" s="44"/>
      <c r="O91" s="44"/>
      <c r="P91" s="44"/>
      <c r="Q91" s="44"/>
      <c r="R91" s="44"/>
      <c r="S91" s="44"/>
      <c r="T91" s="57"/>
      <c r="IV91" s="66"/>
    </row>
    <row r="92" spans="1:256" ht="12.75" hidden="1">
      <c r="A92" s="66"/>
      <c r="B92" s="44"/>
      <c r="C92" s="44"/>
      <c r="D92" s="44"/>
      <c r="E92" s="44"/>
      <c r="F92" s="44"/>
      <c r="G92" s="44"/>
      <c r="H92" s="44"/>
      <c r="I92" s="44"/>
      <c r="J92" s="44"/>
      <c r="K92" s="44"/>
      <c r="L92" s="44"/>
      <c r="M92" s="44"/>
      <c r="N92" s="44"/>
      <c r="O92" s="44"/>
      <c r="P92" s="44"/>
      <c r="Q92" s="44"/>
      <c r="R92" s="44"/>
      <c r="S92" s="44"/>
      <c r="T92" s="57"/>
      <c r="IV92" s="66"/>
    </row>
    <row r="93" spans="1:256" ht="12.75" hidden="1">
      <c r="A93" s="66"/>
      <c r="B93" s="44"/>
      <c r="C93" s="44"/>
      <c r="D93" s="44"/>
      <c r="E93" s="44"/>
      <c r="F93" s="44"/>
      <c r="G93" s="44"/>
      <c r="H93" s="44"/>
      <c r="I93" s="44"/>
      <c r="J93" s="44"/>
      <c r="K93" s="44"/>
      <c r="L93" s="44"/>
      <c r="M93" s="44"/>
      <c r="N93" s="44"/>
      <c r="O93" s="44"/>
      <c r="P93" s="44"/>
      <c r="Q93" s="44"/>
      <c r="R93" s="44"/>
      <c r="S93" s="44"/>
      <c r="T93" s="57"/>
      <c r="IV93" s="66"/>
    </row>
    <row r="94" spans="1:256" ht="12.75" hidden="1">
      <c r="A94" s="66"/>
      <c r="B94" s="44"/>
      <c r="C94" s="44"/>
      <c r="D94" s="44"/>
      <c r="E94" s="44"/>
      <c r="F94" s="44"/>
      <c r="G94" s="44"/>
      <c r="H94" s="44"/>
      <c r="I94" s="44"/>
      <c r="J94" s="44"/>
      <c r="K94" s="44"/>
      <c r="L94" s="44"/>
      <c r="M94" s="44"/>
      <c r="N94" s="44"/>
      <c r="O94" s="44"/>
      <c r="P94" s="44"/>
      <c r="Q94" s="44"/>
      <c r="R94" s="44"/>
      <c r="S94" s="44"/>
      <c r="T94" s="57"/>
      <c r="IV94" s="66"/>
    </row>
    <row r="95" spans="1:256" ht="12.75" hidden="1">
      <c r="A95" s="66"/>
      <c r="B95" s="44"/>
      <c r="C95" s="44"/>
      <c r="D95" s="44"/>
      <c r="E95" s="44"/>
      <c r="F95" s="44"/>
      <c r="G95" s="44"/>
      <c r="H95" s="44"/>
      <c r="I95" s="44"/>
      <c r="J95" s="44"/>
      <c r="K95" s="44"/>
      <c r="L95" s="44"/>
      <c r="M95" s="44"/>
      <c r="N95" s="44"/>
      <c r="O95" s="44"/>
      <c r="P95" s="44"/>
      <c r="Q95" s="44"/>
      <c r="R95" s="44"/>
      <c r="S95" s="44"/>
      <c r="T95" s="57"/>
      <c r="IV95" s="66"/>
    </row>
    <row r="96" spans="1:256" ht="12.75" hidden="1">
      <c r="A96" s="66"/>
      <c r="B96" s="44"/>
      <c r="C96" s="44"/>
      <c r="D96" s="44"/>
      <c r="E96" s="44"/>
      <c r="F96" s="44"/>
      <c r="G96" s="44"/>
      <c r="H96" s="44"/>
      <c r="I96" s="44"/>
      <c r="J96" s="44"/>
      <c r="K96" s="44"/>
      <c r="L96" s="44"/>
      <c r="M96" s="44"/>
      <c r="N96" s="44"/>
      <c r="O96" s="44"/>
      <c r="P96" s="44"/>
      <c r="Q96" s="44"/>
      <c r="R96" s="44"/>
      <c r="S96" s="44"/>
      <c r="T96" s="57"/>
      <c r="IV96" s="66"/>
    </row>
    <row r="97" spans="1:256" ht="12.75" hidden="1">
      <c r="A97" s="66"/>
      <c r="B97" s="44"/>
      <c r="C97" s="44"/>
      <c r="D97" s="44"/>
      <c r="E97" s="44"/>
      <c r="F97" s="44"/>
      <c r="G97" s="44"/>
      <c r="H97" s="44"/>
      <c r="I97" s="44"/>
      <c r="J97" s="44"/>
      <c r="K97" s="44"/>
      <c r="L97" s="44"/>
      <c r="M97" s="44"/>
      <c r="N97" s="44"/>
      <c r="O97" s="44"/>
      <c r="P97" s="44"/>
      <c r="Q97" s="44"/>
      <c r="R97" s="44"/>
      <c r="S97" s="44"/>
      <c r="T97" s="57"/>
      <c r="IV97" s="66"/>
    </row>
    <row r="98" spans="1:256" ht="12.75" hidden="1">
      <c r="A98" s="66"/>
      <c r="B98" s="44"/>
      <c r="C98" s="44"/>
      <c r="D98" s="44"/>
      <c r="E98" s="44"/>
      <c r="F98" s="44"/>
      <c r="G98" s="44"/>
      <c r="H98" s="44"/>
      <c r="I98" s="44"/>
      <c r="J98" s="44"/>
      <c r="K98" s="44"/>
      <c r="L98" s="44"/>
      <c r="M98" s="44"/>
      <c r="N98" s="44"/>
      <c r="O98" s="44"/>
      <c r="P98" s="44"/>
      <c r="Q98" s="44"/>
      <c r="R98" s="44"/>
      <c r="S98" s="44"/>
      <c r="T98" s="57"/>
      <c r="IV98" s="66"/>
    </row>
    <row r="99" spans="1:256" ht="12.75" hidden="1">
      <c r="A99" s="66"/>
      <c r="B99" s="44"/>
      <c r="C99" s="44"/>
      <c r="D99" s="44"/>
      <c r="E99" s="44"/>
      <c r="F99" s="44"/>
      <c r="G99" s="44"/>
      <c r="H99" s="44"/>
      <c r="I99" s="44"/>
      <c r="J99" s="44"/>
      <c r="K99" s="44"/>
      <c r="L99" s="44"/>
      <c r="M99" s="44"/>
      <c r="N99" s="44"/>
      <c r="O99" s="44"/>
      <c r="P99" s="44"/>
      <c r="Q99" s="44"/>
      <c r="R99" s="44"/>
      <c r="S99" s="44"/>
      <c r="T99" s="57"/>
      <c r="IV99" s="66"/>
    </row>
    <row r="100" spans="1:256" ht="12.75">
      <c r="A100" s="69"/>
      <c r="B100" s="51"/>
      <c r="C100" s="51"/>
      <c r="D100" s="51"/>
      <c r="E100" s="51"/>
      <c r="F100" s="51"/>
      <c r="G100" s="51"/>
      <c r="H100" s="51"/>
      <c r="I100" s="51"/>
      <c r="J100" s="51"/>
      <c r="K100" s="51"/>
      <c r="L100" s="51"/>
      <c r="M100" s="51"/>
      <c r="N100" s="51"/>
      <c r="O100" s="51"/>
      <c r="P100" s="51"/>
      <c r="Q100" s="51"/>
      <c r="R100" s="51"/>
      <c r="S100" s="51"/>
      <c r="T100" s="390"/>
      <c r="IV100" s="66"/>
    </row>
  </sheetData>
  <sheetProtection password="DBC9" sheet="1" objects="1" scenarios="1" selectLockedCells="1"/>
  <mergeCells count="10">
    <mergeCell ref="G52:J52"/>
    <mergeCell ref="J7:M7"/>
    <mergeCell ref="G7:G9"/>
    <mergeCell ref="A1:T1"/>
    <mergeCell ref="P7:Q8"/>
    <mergeCell ref="A2:T2"/>
    <mergeCell ref="G51:J51"/>
    <mergeCell ref="A7:A9"/>
    <mergeCell ref="T7:T9"/>
    <mergeCell ref="E4:S4"/>
  </mergeCells>
  <dataValidations count="1">
    <dataValidation type="time" allowBlank="1" showInputMessage="1" showErrorMessage="1" errorTitle="Hinweis zur Eingabe" error="Bitte geben Sie die Uhrzeit mit Doppelpunkt ein; z.B. 15:00." sqref="J12 J12:J42 M12:M42">
      <formula1>0</formula1>
      <formula2>0.9993055555555556</formula2>
    </dataValidation>
  </dataValidations>
  <printOptions horizontalCentered="1" verticalCentered="1"/>
  <pageMargins left="0.3937007874015748" right="0.1968503937007874" top="0.1968503937007874" bottom="0.3937007874015748" header="0" footer="0.11811023622047245"/>
  <pageSetup blackAndWhite="1" fitToHeight="1" fitToWidth="1" horizontalDpi="300" verticalDpi="300" orientation="portrait" paperSize="9" scale="7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Layout" showRuler="0" zoomScale="90" zoomScalePageLayoutView="90" workbookViewId="0" topLeftCell="A1">
      <selection activeCell="B6" sqref="B6:G6"/>
    </sheetView>
  </sheetViews>
  <sheetFormatPr defaultColWidth="0" defaultRowHeight="12.75" zeroHeight="1"/>
  <cols>
    <col min="1" max="1" width="39.57421875" style="243" customWidth="1"/>
    <col min="2" max="2" width="25.28125" style="243" customWidth="1"/>
    <col min="3" max="3" width="12.421875" style="243" customWidth="1"/>
    <col min="4" max="4" width="25.28125" style="243" customWidth="1"/>
    <col min="5" max="5" width="15.28125" style="243" customWidth="1"/>
    <col min="6" max="7" width="25.28125" style="243" customWidth="1"/>
    <col min="8" max="8" width="1.28515625" style="227" customWidth="1"/>
    <col min="9" max="16384" width="16.00390625" style="243" hidden="1" customWidth="1"/>
  </cols>
  <sheetData>
    <row r="1" spans="1:7" s="227" customFormat="1" ht="34.5">
      <c r="A1" s="727"/>
      <c r="B1" s="727"/>
      <c r="C1" s="727"/>
      <c r="D1" s="727"/>
      <c r="E1" s="727"/>
      <c r="F1" s="727"/>
      <c r="G1" s="727"/>
    </row>
    <row r="2" spans="1:8" s="227" customFormat="1" ht="13.5" customHeight="1">
      <c r="A2" s="228"/>
      <c r="B2" s="228"/>
      <c r="C2" s="228"/>
      <c r="D2" s="228"/>
      <c r="E2" s="228"/>
      <c r="F2" s="228"/>
      <c r="G2" s="228"/>
      <c r="H2" s="229"/>
    </row>
    <row r="3" spans="1:22" s="227" customFormat="1" ht="21.95" customHeight="1">
      <c r="A3" s="702" t="s">
        <v>28</v>
      </c>
      <c r="B3" s="702"/>
      <c r="C3" s="702"/>
      <c r="D3" s="702"/>
      <c r="E3" s="702"/>
      <c r="F3" s="702"/>
      <c r="G3" s="702"/>
      <c r="H3" s="702"/>
      <c r="I3" s="702"/>
      <c r="J3" s="702"/>
      <c r="K3" s="702"/>
      <c r="L3" s="702"/>
      <c r="M3" s="702"/>
      <c r="N3" s="702"/>
      <c r="O3" s="702"/>
      <c r="P3" s="702"/>
      <c r="Q3" s="702"/>
      <c r="R3" s="702"/>
      <c r="S3" s="702"/>
      <c r="T3" s="702"/>
      <c r="U3" s="702"/>
      <c r="V3" s="702"/>
    </row>
    <row r="4" spans="1:8" s="227" customFormat="1" ht="8.25" customHeight="1">
      <c r="A4" s="231"/>
      <c r="B4" s="231"/>
      <c r="C4" s="231"/>
      <c r="D4" s="231"/>
      <c r="E4" s="231"/>
      <c r="F4" s="231"/>
      <c r="G4" s="231"/>
      <c r="H4" s="229"/>
    </row>
    <row r="5" spans="1:8" s="227" customFormat="1" ht="21.95" customHeight="1">
      <c r="A5" s="232"/>
      <c r="B5" s="230"/>
      <c r="C5" s="230"/>
      <c r="D5" s="230"/>
      <c r="E5" s="230"/>
      <c r="F5" s="230"/>
      <c r="G5" s="233"/>
      <c r="H5" s="229"/>
    </row>
    <row r="6" spans="1:8" s="227" customFormat="1" ht="30" customHeight="1">
      <c r="A6" s="429" t="s">
        <v>0</v>
      </c>
      <c r="B6" s="735"/>
      <c r="C6" s="736"/>
      <c r="D6" s="736"/>
      <c r="E6" s="736"/>
      <c r="F6" s="736"/>
      <c r="G6" s="737"/>
      <c r="H6" s="229"/>
    </row>
    <row r="7" spans="1:8" s="227" customFormat="1" ht="21.95" customHeight="1">
      <c r="A7" s="232"/>
      <c r="B7" s="231"/>
      <c r="C7" s="231"/>
      <c r="D7" s="231"/>
      <c r="E7" s="231"/>
      <c r="F7" s="231"/>
      <c r="G7" s="234"/>
      <c r="H7" s="229"/>
    </row>
    <row r="8" spans="1:8" s="227" customFormat="1" ht="21.95" customHeight="1">
      <c r="A8" s="235"/>
      <c r="B8" s="230"/>
      <c r="C8" s="230"/>
      <c r="D8" s="230"/>
      <c r="E8" s="230"/>
      <c r="F8" s="230"/>
      <c r="G8" s="233"/>
      <c r="H8" s="229"/>
    </row>
    <row r="9" spans="1:8" s="227" customFormat="1" ht="21.95" customHeight="1">
      <c r="A9" s="235"/>
      <c r="B9" s="236" t="s">
        <v>1</v>
      </c>
      <c r="C9" s="229"/>
      <c r="D9" s="236" t="s">
        <v>2</v>
      </c>
      <c r="E9" s="229"/>
      <c r="F9" s="563"/>
      <c r="G9" s="562"/>
      <c r="H9" s="229"/>
    </row>
    <row r="10" spans="1:8" s="227" customFormat="1" ht="21.95" customHeight="1">
      <c r="A10" s="235"/>
      <c r="B10" s="237"/>
      <c r="C10" s="230"/>
      <c r="D10" s="237"/>
      <c r="E10" s="238"/>
      <c r="F10" s="564"/>
      <c r="G10" s="233"/>
      <c r="H10" s="229"/>
    </row>
    <row r="11" spans="1:8" s="227" customFormat="1" ht="21.95" customHeight="1">
      <c r="A11" s="235"/>
      <c r="B11" s="239"/>
      <c r="C11" s="229"/>
      <c r="D11" s="239"/>
      <c r="E11" s="230"/>
      <c r="F11" s="230"/>
      <c r="G11" s="233"/>
      <c r="H11" s="229"/>
    </row>
    <row r="12" spans="1:8" ht="21.95" customHeight="1">
      <c r="A12" s="240"/>
      <c r="B12" s="731"/>
      <c r="C12" s="229"/>
      <c r="D12" s="733" t="s">
        <v>5</v>
      </c>
      <c r="E12" s="230"/>
      <c r="F12" s="241"/>
      <c r="G12" s="242"/>
      <c r="H12" s="229"/>
    </row>
    <row r="13" spans="1:8" ht="21.95" customHeight="1">
      <c r="A13" s="244" t="s">
        <v>4</v>
      </c>
      <c r="B13" s="732"/>
      <c r="C13" s="229"/>
      <c r="D13" s="734"/>
      <c r="E13" s="229"/>
      <c r="F13" s="241"/>
      <c r="G13" s="242"/>
      <c r="H13" s="229"/>
    </row>
    <row r="14" spans="1:8" ht="21.95" customHeight="1">
      <c r="A14" s="245"/>
      <c r="B14" s="246"/>
      <c r="C14" s="229"/>
      <c r="D14" s="247"/>
      <c r="E14" s="229"/>
      <c r="F14" s="248"/>
      <c r="G14" s="242"/>
      <c r="H14" s="229"/>
    </row>
    <row r="15" spans="1:8" ht="21.95" customHeight="1">
      <c r="A15" s="249"/>
      <c r="B15" s="731" t="s">
        <v>5</v>
      </c>
      <c r="C15" s="229"/>
      <c r="D15" s="733" t="s">
        <v>5</v>
      </c>
      <c r="E15" s="229"/>
      <c r="F15" s="747"/>
      <c r="G15" s="749" t="s">
        <v>5</v>
      </c>
      <c r="H15" s="557"/>
    </row>
    <row r="16" spans="1:8" ht="21.95" customHeight="1">
      <c r="A16" s="244" t="s">
        <v>6</v>
      </c>
      <c r="B16" s="732"/>
      <c r="C16" s="229" t="s">
        <v>5</v>
      </c>
      <c r="D16" s="734"/>
      <c r="E16" s="229"/>
      <c r="F16" s="747"/>
      <c r="G16" s="749"/>
      <c r="H16" s="558"/>
    </row>
    <row r="17" spans="1:8" ht="21.95" customHeight="1">
      <c r="A17" s="232"/>
      <c r="B17" s="231"/>
      <c r="C17" s="231"/>
      <c r="D17" s="231"/>
      <c r="E17" s="231"/>
      <c r="F17" s="231"/>
      <c r="G17" s="231"/>
      <c r="H17" s="559"/>
    </row>
    <row r="18" spans="1:8" ht="21.95" customHeight="1">
      <c r="A18" s="235"/>
      <c r="B18" s="230"/>
      <c r="C18" s="230"/>
      <c r="D18" s="230"/>
      <c r="E18" s="230"/>
      <c r="F18" s="230"/>
      <c r="G18" s="233"/>
      <c r="H18" s="229"/>
    </row>
    <row r="19" spans="1:8" ht="21.95" customHeight="1">
      <c r="A19" s="250" t="s">
        <v>7</v>
      </c>
      <c r="B19" s="750"/>
      <c r="C19" s="751"/>
      <c r="D19" s="751"/>
      <c r="E19" s="751"/>
      <c r="F19" s="751"/>
      <c r="G19" s="752"/>
      <c r="H19" s="229"/>
    </row>
    <row r="20" spans="1:8" ht="21.95" customHeight="1">
      <c r="A20" s="251" t="s">
        <v>8</v>
      </c>
      <c r="B20" s="741"/>
      <c r="C20" s="742"/>
      <c r="D20" s="742"/>
      <c r="E20" s="742"/>
      <c r="F20" s="742"/>
      <c r="G20" s="743"/>
      <c r="H20" s="229"/>
    </row>
    <row r="21" spans="1:8" s="227" customFormat="1" ht="21.95" customHeight="1">
      <c r="A21" s="232"/>
      <c r="B21" s="231"/>
      <c r="C21" s="231"/>
      <c r="D21" s="231"/>
      <c r="E21" s="231"/>
      <c r="F21" s="231"/>
      <c r="G21" s="234"/>
      <c r="H21" s="229"/>
    </row>
    <row r="22" spans="1:8" s="227" customFormat="1" ht="21.95" customHeight="1">
      <c r="A22" s="229"/>
      <c r="B22" s="229"/>
      <c r="C22" s="229"/>
      <c r="D22" s="229"/>
      <c r="E22" s="229"/>
      <c r="F22" s="229"/>
      <c r="G22" s="229"/>
      <c r="H22" s="229"/>
    </row>
    <row r="23" spans="1:8" s="227" customFormat="1" ht="21.95" customHeight="1">
      <c r="A23" s="229"/>
      <c r="B23" s="229"/>
      <c r="C23" s="229"/>
      <c r="D23" s="229"/>
      <c r="E23" s="229"/>
      <c r="F23" s="229"/>
      <c r="G23" s="229"/>
      <c r="H23" s="229"/>
    </row>
    <row r="24" spans="1:8" s="227" customFormat="1" ht="21.95" customHeight="1" thickBot="1">
      <c r="A24" s="229"/>
      <c r="B24" s="229"/>
      <c r="C24" s="229"/>
      <c r="D24" s="229"/>
      <c r="E24" s="229"/>
      <c r="F24" s="229"/>
      <c r="G24" s="252"/>
      <c r="H24" s="229"/>
    </row>
    <row r="25" spans="1:8" s="227" customFormat="1" ht="21.95" customHeight="1">
      <c r="A25" s="229"/>
      <c r="B25" s="253"/>
      <c r="C25" s="253"/>
      <c r="D25" s="253"/>
      <c r="E25" s="253"/>
      <c r="F25" s="254"/>
      <c r="G25" s="255"/>
      <c r="H25" s="229"/>
    </row>
    <row r="26" spans="1:8" ht="25.15" customHeight="1">
      <c r="A26" s="728" t="s">
        <v>111</v>
      </c>
      <c r="B26" s="729"/>
      <c r="C26" s="729"/>
      <c r="D26" s="729"/>
      <c r="E26" s="729"/>
      <c r="F26" s="730"/>
      <c r="G26" s="256" t="s">
        <v>9</v>
      </c>
      <c r="H26" s="229"/>
    </row>
    <row r="27" spans="1:8" s="227" customFormat="1" ht="21.95" customHeight="1">
      <c r="A27" s="240"/>
      <c r="B27" s="230"/>
      <c r="C27" s="230"/>
      <c r="D27" s="230"/>
      <c r="E27" s="230"/>
      <c r="F27" s="254"/>
      <c r="G27" s="254"/>
      <c r="H27" s="229"/>
    </row>
    <row r="28" spans="1:8" ht="21.95" customHeight="1">
      <c r="A28" s="744" t="s">
        <v>77</v>
      </c>
      <c r="B28" s="745"/>
      <c r="C28" s="745"/>
      <c r="D28" s="745"/>
      <c r="E28" s="745"/>
      <c r="F28" s="746"/>
      <c r="G28" s="254"/>
      <c r="H28" s="229"/>
    </row>
    <row r="29" spans="1:8" s="227" customFormat="1" ht="21.95" customHeight="1">
      <c r="A29" s="245"/>
      <c r="B29" s="230"/>
      <c r="C29" s="230"/>
      <c r="D29" s="230"/>
      <c r="E29" s="259"/>
      <c r="F29" s="254"/>
      <c r="G29" s="254"/>
      <c r="H29" s="229"/>
    </row>
    <row r="30" spans="1:8" s="227" customFormat="1" ht="9.95" customHeight="1">
      <c r="A30" s="261"/>
      <c r="B30" s="262"/>
      <c r="C30" s="239"/>
      <c r="D30" s="239"/>
      <c r="E30" s="260"/>
      <c r="F30" s="263"/>
      <c r="G30" s="254"/>
      <c r="H30" s="229"/>
    </row>
    <row r="31" spans="1:8" ht="25.15" customHeight="1">
      <c r="A31" s="556"/>
      <c r="B31" s="230">
        <v>1</v>
      </c>
      <c r="C31" s="239" t="s">
        <v>10</v>
      </c>
      <c r="D31" s="239" t="s">
        <v>79</v>
      </c>
      <c r="E31" s="381">
        <v>12</v>
      </c>
      <c r="F31" s="276" t="s">
        <v>5</v>
      </c>
      <c r="G31" s="254"/>
      <c r="H31" s="229"/>
    </row>
    <row r="32" spans="1:8" s="227" customFormat="1" ht="21.95" customHeight="1">
      <c r="A32" s="240"/>
      <c r="B32" s="231"/>
      <c r="C32" s="231"/>
      <c r="D32" s="231"/>
      <c r="E32" s="264"/>
      <c r="F32" s="257"/>
      <c r="G32" s="254"/>
      <c r="H32" s="229"/>
    </row>
    <row r="33" spans="1:8" s="227" customFormat="1" ht="21.95" customHeight="1">
      <c r="A33" s="229"/>
      <c r="B33" s="229"/>
      <c r="C33" s="229"/>
      <c r="D33" s="229"/>
      <c r="E33" s="265"/>
      <c r="F33" s="254"/>
      <c r="G33" s="254"/>
      <c r="H33" s="229"/>
    </row>
    <row r="34" spans="1:8" s="227" customFormat="1" ht="21.95" customHeight="1">
      <c r="A34" s="231"/>
      <c r="B34" s="231"/>
      <c r="C34" s="231"/>
      <c r="D34" s="231"/>
      <c r="E34" s="264"/>
      <c r="F34" s="257"/>
      <c r="G34" s="254"/>
      <c r="H34" s="229"/>
    </row>
    <row r="35" spans="1:8" s="227" customFormat="1" ht="21.95" customHeight="1">
      <c r="A35" s="258"/>
      <c r="B35" s="230"/>
      <c r="C35" s="230"/>
      <c r="D35" s="230"/>
      <c r="E35" s="259"/>
      <c r="F35" s="254"/>
      <c r="G35" s="254"/>
      <c r="H35" s="229"/>
    </row>
    <row r="36" spans="1:8" s="227" customFormat="1" ht="21.95" customHeight="1">
      <c r="A36" s="235"/>
      <c r="B36" s="230"/>
      <c r="C36" s="230"/>
      <c r="D36" s="230"/>
      <c r="E36" s="259"/>
      <c r="F36" s="254"/>
      <c r="G36" s="254"/>
      <c r="H36" s="229"/>
    </row>
    <row r="37" spans="1:8" ht="21.95" customHeight="1">
      <c r="A37" s="738" t="s">
        <v>44</v>
      </c>
      <c r="B37" s="739"/>
      <c r="C37" s="739"/>
      <c r="D37" s="739"/>
      <c r="E37" s="739"/>
      <c r="F37" s="748"/>
      <c r="G37" s="560"/>
      <c r="H37" s="229"/>
    </row>
    <row r="38" spans="1:8" s="227" customFormat="1" ht="21.95" customHeight="1">
      <c r="A38" s="235"/>
      <c r="B38" s="230"/>
      <c r="C38" s="230"/>
      <c r="D38" s="230"/>
      <c r="E38" s="259"/>
      <c r="F38" s="254"/>
      <c r="G38" s="254"/>
      <c r="H38" s="229"/>
    </row>
    <row r="39" spans="1:8" ht="25.15" customHeight="1">
      <c r="A39" s="261" t="s">
        <v>45</v>
      </c>
      <c r="B39" s="452"/>
      <c r="C39" s="239" t="s">
        <v>11</v>
      </c>
      <c r="D39" s="239" t="s">
        <v>79</v>
      </c>
      <c r="E39" s="444">
        <v>0.3</v>
      </c>
      <c r="F39" s="276"/>
      <c r="G39" s="254"/>
      <c r="H39" s="229"/>
    </row>
    <row r="40" spans="1:8" s="227" customFormat="1" ht="21.95" customHeight="1">
      <c r="A40" s="261"/>
      <c r="B40" s="266"/>
      <c r="C40" s="230"/>
      <c r="D40" s="239"/>
      <c r="E40" s="267"/>
      <c r="F40" s="263"/>
      <c r="G40" s="254"/>
      <c r="H40" s="229"/>
    </row>
    <row r="41" spans="1:8" ht="25.15" customHeight="1">
      <c r="A41" s="261" t="s">
        <v>12</v>
      </c>
      <c r="B41" s="452"/>
      <c r="C41" s="239"/>
      <c r="D41" s="239" t="s">
        <v>9</v>
      </c>
      <c r="E41" s="268"/>
      <c r="F41" s="276"/>
      <c r="G41" s="277"/>
      <c r="H41" s="229"/>
    </row>
    <row r="42" spans="1:8" s="227" customFormat="1" ht="21.95" customHeight="1">
      <c r="A42" s="261"/>
      <c r="B42" s="262"/>
      <c r="C42" s="239"/>
      <c r="D42" s="239"/>
      <c r="E42" s="268"/>
      <c r="F42" s="263"/>
      <c r="G42" s="269"/>
      <c r="H42" s="229"/>
    </row>
    <row r="43" spans="1:8" s="227" customFormat="1" ht="21.95" customHeight="1" thickBot="1">
      <c r="A43" s="270"/>
      <c r="B43" s="252"/>
      <c r="C43" s="252"/>
      <c r="D43" s="252"/>
      <c r="E43" s="252"/>
      <c r="F43" s="271"/>
      <c r="G43" s="254"/>
      <c r="H43" s="229"/>
    </row>
    <row r="44" spans="1:8" s="227" customFormat="1" ht="21.95" customHeight="1">
      <c r="A44" s="235"/>
      <c r="B44" s="230"/>
      <c r="C44" s="230"/>
      <c r="D44" s="230"/>
      <c r="E44" s="230"/>
      <c r="F44" s="230"/>
      <c r="G44" s="254"/>
      <c r="H44" s="229"/>
    </row>
    <row r="45" spans="1:8" ht="25.15" customHeight="1">
      <c r="A45" s="738" t="s">
        <v>80</v>
      </c>
      <c r="B45" s="739"/>
      <c r="C45" s="739"/>
      <c r="D45" s="739"/>
      <c r="E45" s="739"/>
      <c r="F45" s="740"/>
      <c r="G45" s="561"/>
      <c r="H45" s="229"/>
    </row>
    <row r="46" spans="1:8" s="227" customFormat="1" ht="21.95" customHeight="1" thickBot="1">
      <c r="A46" s="270"/>
      <c r="B46" s="252"/>
      <c r="C46" s="252"/>
      <c r="D46" s="252"/>
      <c r="E46" s="252"/>
      <c r="F46" s="252"/>
      <c r="G46" s="271"/>
      <c r="H46" s="229"/>
    </row>
    <row r="47" spans="1:8" s="227" customFormat="1" ht="21.95" customHeight="1">
      <c r="A47" s="229"/>
      <c r="B47" s="229"/>
      <c r="C47" s="229"/>
      <c r="D47" s="229"/>
      <c r="E47" s="229"/>
      <c r="F47" s="229"/>
      <c r="G47" s="229"/>
      <c r="H47" s="229"/>
    </row>
    <row r="48" spans="1:8" s="227" customFormat="1" ht="21.95" customHeight="1">
      <c r="A48" s="229"/>
      <c r="B48" s="229"/>
      <c r="C48" s="229"/>
      <c r="D48" s="229"/>
      <c r="E48" s="229"/>
      <c r="F48" s="229"/>
      <c r="G48" s="229"/>
      <c r="H48" s="229"/>
    </row>
    <row r="49" spans="1:8" s="227" customFormat="1" ht="21.95" customHeight="1">
      <c r="A49" s="229" t="s">
        <v>47</v>
      </c>
      <c r="B49" s="229"/>
      <c r="C49" s="229"/>
      <c r="D49" s="229"/>
      <c r="E49" s="229"/>
      <c r="F49" s="229"/>
      <c r="G49" s="229"/>
      <c r="H49" s="229"/>
    </row>
    <row r="50" spans="1:8" s="227" customFormat="1" ht="21.95" customHeight="1">
      <c r="A50" s="229"/>
      <c r="B50" s="229"/>
      <c r="C50" s="229"/>
      <c r="D50" s="229"/>
      <c r="E50" s="229"/>
      <c r="F50" s="229"/>
      <c r="G50" s="229"/>
      <c r="H50" s="229"/>
    </row>
    <row r="51" spans="1:8" s="227" customFormat="1" ht="21.95" customHeight="1">
      <c r="A51" s="229"/>
      <c r="B51" s="229"/>
      <c r="C51" s="229"/>
      <c r="D51" s="229"/>
      <c r="E51" s="229"/>
      <c r="F51" s="229"/>
      <c r="G51" s="229"/>
      <c r="H51" s="229"/>
    </row>
    <row r="52" spans="1:8" s="227" customFormat="1" ht="21.95" customHeight="1">
      <c r="A52" s="229"/>
      <c r="B52" s="229"/>
      <c r="C52" s="229"/>
      <c r="D52" s="229"/>
      <c r="E52" s="229"/>
      <c r="F52" s="229"/>
      <c r="G52" s="229"/>
      <c r="H52" s="229"/>
    </row>
    <row r="53" spans="1:8" s="227" customFormat="1" ht="21.95" customHeight="1">
      <c r="A53" s="229"/>
      <c r="B53" s="229"/>
      <c r="C53" s="229"/>
      <c r="D53" s="229"/>
      <c r="E53" s="229"/>
      <c r="F53" s="229"/>
      <c r="G53" s="229"/>
      <c r="H53" s="229"/>
    </row>
    <row r="54" spans="1:8" s="227" customFormat="1" ht="21.95" customHeight="1">
      <c r="A54" s="229" t="s">
        <v>48</v>
      </c>
      <c r="B54" s="272" t="s">
        <v>49</v>
      </c>
      <c r="C54" s="229" t="s">
        <v>48</v>
      </c>
      <c r="D54" s="229"/>
      <c r="E54" s="229" t="s">
        <v>5</v>
      </c>
      <c r="F54" s="229" t="s">
        <v>57</v>
      </c>
      <c r="G54" s="229"/>
      <c r="H54" s="229"/>
    </row>
    <row r="55" spans="1:8" s="227" customFormat="1" ht="21.95" customHeight="1">
      <c r="A55" s="253" t="s">
        <v>51</v>
      </c>
      <c r="B55" s="229" t="s">
        <v>5</v>
      </c>
      <c r="C55" s="253" t="s">
        <v>1</v>
      </c>
      <c r="D55" s="253"/>
      <c r="E55" s="229"/>
      <c r="F55" s="253" t="s">
        <v>52</v>
      </c>
      <c r="G55" s="253"/>
      <c r="H55" s="229"/>
    </row>
    <row r="56" spans="1:8" s="227" customFormat="1" ht="21.95" customHeight="1">
      <c r="A56" s="229"/>
      <c r="B56" s="229"/>
      <c r="C56" s="229"/>
      <c r="D56" s="229"/>
      <c r="E56" s="229"/>
      <c r="F56" s="229"/>
      <c r="G56" s="229"/>
      <c r="H56" s="229"/>
    </row>
    <row r="57" spans="1:8" ht="21.95" customHeight="1" hidden="1">
      <c r="A57" s="273"/>
      <c r="B57" s="273"/>
      <c r="C57" s="273"/>
      <c r="D57" s="273"/>
      <c r="E57" s="273"/>
      <c r="F57" s="273"/>
      <c r="G57" s="273"/>
      <c r="H57" s="229"/>
    </row>
    <row r="58" spans="1:8" ht="21.95" customHeight="1" hidden="1">
      <c r="A58" s="273"/>
      <c r="B58" s="273"/>
      <c r="C58" s="273"/>
      <c r="D58" s="273"/>
      <c r="E58" s="273"/>
      <c r="F58" s="273"/>
      <c r="G58" s="273"/>
      <c r="H58" s="229"/>
    </row>
    <row r="59" spans="1:8" ht="22.5" hidden="1">
      <c r="A59" s="273"/>
      <c r="B59" s="273"/>
      <c r="C59" s="273"/>
      <c r="D59" s="273"/>
      <c r="E59" s="273"/>
      <c r="F59" s="273"/>
      <c r="G59" s="273"/>
      <c r="H59" s="229"/>
    </row>
    <row r="60" spans="1:8" ht="22.5" hidden="1">
      <c r="A60" s="273"/>
      <c r="B60" s="273"/>
      <c r="C60" s="273"/>
      <c r="D60" s="273"/>
      <c r="E60" s="273"/>
      <c r="F60" s="273"/>
      <c r="G60" s="273"/>
      <c r="H60" s="229"/>
    </row>
    <row r="61" spans="1:8" ht="22.5" hidden="1">
      <c r="A61" s="273"/>
      <c r="B61" s="273"/>
      <c r="C61" s="273"/>
      <c r="D61" s="273"/>
      <c r="E61" s="273"/>
      <c r="F61" s="273"/>
      <c r="G61" s="273"/>
      <c r="H61" s="229"/>
    </row>
    <row r="62" spans="1:8" ht="22.5" hidden="1">
      <c r="A62" s="273"/>
      <c r="B62" s="273"/>
      <c r="C62" s="273"/>
      <c r="D62" s="273"/>
      <c r="E62" s="273"/>
      <c r="F62" s="273"/>
      <c r="G62" s="273"/>
      <c r="H62" s="229"/>
    </row>
    <row r="63" spans="1:8" ht="22.5" hidden="1">
      <c r="A63" s="273"/>
      <c r="B63" s="273"/>
      <c r="C63" s="273"/>
      <c r="D63" s="273"/>
      <c r="E63" s="273"/>
      <c r="F63" s="273"/>
      <c r="G63" s="273"/>
      <c r="H63" s="229"/>
    </row>
    <row r="64" spans="1:8" ht="22.5" hidden="1">
      <c r="A64" s="273"/>
      <c r="B64" s="273"/>
      <c r="C64" s="273"/>
      <c r="D64" s="273"/>
      <c r="E64" s="273"/>
      <c r="F64" s="273"/>
      <c r="G64" s="273"/>
      <c r="H64" s="229"/>
    </row>
    <row r="65" spans="1:8" ht="22.5" hidden="1">
      <c r="A65" s="273"/>
      <c r="B65" s="273"/>
      <c r="C65" s="273"/>
      <c r="D65" s="273"/>
      <c r="E65" s="273"/>
      <c r="F65" s="273"/>
      <c r="G65" s="273"/>
      <c r="H65" s="229"/>
    </row>
    <row r="66" spans="1:8" ht="19.5" hidden="1">
      <c r="A66" s="274"/>
      <c r="B66" s="274"/>
      <c r="C66" s="274"/>
      <c r="D66" s="274"/>
      <c r="E66" s="274"/>
      <c r="F66" s="274"/>
      <c r="G66" s="274"/>
      <c r="H66" s="275"/>
    </row>
    <row r="67" spans="1:8" ht="19.5" hidden="1">
      <c r="A67" s="274"/>
      <c r="B67" s="274"/>
      <c r="C67" s="274"/>
      <c r="D67" s="274"/>
      <c r="E67" s="274"/>
      <c r="F67" s="274"/>
      <c r="G67" s="274"/>
      <c r="H67" s="275"/>
    </row>
    <row r="68" spans="1:8" ht="19.5" hidden="1">
      <c r="A68" s="274"/>
      <c r="B68" s="274"/>
      <c r="C68" s="274"/>
      <c r="D68" s="274"/>
      <c r="E68" s="274"/>
      <c r="F68" s="274"/>
      <c r="G68" s="274"/>
      <c r="H68" s="275"/>
    </row>
    <row r="69" spans="1:8" ht="19.5" hidden="1">
      <c r="A69" s="274"/>
      <c r="B69" s="274"/>
      <c r="C69" s="274"/>
      <c r="D69" s="274"/>
      <c r="E69" s="274"/>
      <c r="F69" s="274"/>
      <c r="G69" s="274"/>
      <c r="H69" s="275"/>
    </row>
    <row r="70" spans="1:8" ht="19.5" hidden="1">
      <c r="A70" s="274"/>
      <c r="B70" s="274"/>
      <c r="C70" s="274"/>
      <c r="D70" s="274"/>
      <c r="E70" s="274"/>
      <c r="F70" s="274"/>
      <c r="G70" s="274"/>
      <c r="H70" s="275"/>
    </row>
    <row r="71" spans="1:8" ht="19.5" hidden="1">
      <c r="A71" s="274"/>
      <c r="B71" s="274"/>
      <c r="C71" s="274"/>
      <c r="D71" s="274"/>
      <c r="E71" s="274"/>
      <c r="F71" s="274"/>
      <c r="G71" s="274"/>
      <c r="H71" s="275"/>
    </row>
    <row r="72" spans="1:8" ht="19.5" hidden="1">
      <c r="A72" s="274"/>
      <c r="B72" s="274"/>
      <c r="C72" s="274"/>
      <c r="D72" s="274"/>
      <c r="E72" s="274"/>
      <c r="F72" s="274"/>
      <c r="G72" s="274"/>
      <c r="H72" s="275"/>
    </row>
    <row r="73" spans="1:8" ht="19.5" hidden="1">
      <c r="A73" s="274"/>
      <c r="B73" s="274"/>
      <c r="C73" s="274"/>
      <c r="D73" s="274"/>
      <c r="E73" s="274"/>
      <c r="F73" s="274"/>
      <c r="G73" s="274"/>
      <c r="H73" s="275"/>
    </row>
    <row r="74" spans="1:8" ht="19.5" hidden="1">
      <c r="A74" s="274"/>
      <c r="B74" s="274"/>
      <c r="C74" s="274"/>
      <c r="D74" s="274"/>
      <c r="E74" s="274"/>
      <c r="F74" s="274"/>
      <c r="G74" s="274"/>
      <c r="H74" s="275"/>
    </row>
    <row r="75" spans="1:8" ht="19.5" hidden="1">
      <c r="A75" s="274"/>
      <c r="B75" s="274"/>
      <c r="C75" s="274"/>
      <c r="D75" s="274"/>
      <c r="E75" s="274"/>
      <c r="F75" s="274"/>
      <c r="G75" s="274"/>
      <c r="H75" s="275"/>
    </row>
    <row r="76" spans="1:8" ht="19.5" hidden="1">
      <c r="A76" s="274"/>
      <c r="B76" s="274"/>
      <c r="C76" s="274"/>
      <c r="D76" s="274"/>
      <c r="E76" s="274"/>
      <c r="F76" s="274"/>
      <c r="G76" s="274"/>
      <c r="H76" s="275"/>
    </row>
    <row r="77" spans="1:8" ht="19.5" hidden="1">
      <c r="A77" s="274"/>
      <c r="B77" s="274"/>
      <c r="C77" s="274"/>
      <c r="D77" s="274"/>
      <c r="E77" s="274"/>
      <c r="F77" s="274"/>
      <c r="G77" s="274"/>
      <c r="H77" s="275"/>
    </row>
    <row r="78" spans="1:8" ht="19.5" hidden="1">
      <c r="A78" s="274"/>
      <c r="B78" s="274"/>
      <c r="C78" s="274"/>
      <c r="D78" s="274"/>
      <c r="E78" s="274"/>
      <c r="F78" s="274"/>
      <c r="G78" s="274"/>
      <c r="H78" s="275"/>
    </row>
    <row r="79" spans="1:8" ht="19.5" hidden="1">
      <c r="A79" s="274"/>
      <c r="B79" s="274"/>
      <c r="C79" s="274"/>
      <c r="D79" s="274"/>
      <c r="E79" s="274"/>
      <c r="F79" s="274"/>
      <c r="G79" s="274"/>
      <c r="H79" s="275"/>
    </row>
    <row r="80" spans="1:8" ht="19.5" hidden="1">
      <c r="A80" s="274"/>
      <c r="B80" s="274"/>
      <c r="C80" s="274"/>
      <c r="D80" s="274"/>
      <c r="E80" s="274"/>
      <c r="F80" s="274"/>
      <c r="G80" s="274"/>
      <c r="H80" s="275"/>
    </row>
    <row r="81" spans="1:8" ht="19.5" hidden="1">
      <c r="A81" s="274"/>
      <c r="B81" s="274"/>
      <c r="C81" s="274"/>
      <c r="D81" s="274"/>
      <c r="E81" s="274"/>
      <c r="F81" s="274"/>
      <c r="G81" s="274"/>
      <c r="H81" s="275"/>
    </row>
    <row r="82" spans="1:8" ht="19.5" hidden="1">
      <c r="A82" s="274"/>
      <c r="B82" s="274"/>
      <c r="C82" s="274"/>
      <c r="D82" s="274"/>
      <c r="E82" s="274"/>
      <c r="F82" s="274"/>
      <c r="G82" s="274"/>
      <c r="H82" s="275"/>
    </row>
    <row r="83" spans="1:8" ht="19.5" hidden="1">
      <c r="A83" s="274"/>
      <c r="B83" s="274"/>
      <c r="C83" s="274"/>
      <c r="D83" s="274"/>
      <c r="E83" s="274"/>
      <c r="F83" s="274"/>
      <c r="G83" s="274"/>
      <c r="H83" s="275"/>
    </row>
    <row r="84" spans="1:8" ht="19.5" hidden="1">
      <c r="A84" s="274"/>
      <c r="B84" s="274"/>
      <c r="C84" s="274"/>
      <c r="D84" s="274"/>
      <c r="E84" s="274"/>
      <c r="F84" s="274"/>
      <c r="G84" s="274"/>
      <c r="H84" s="275"/>
    </row>
    <row r="85" spans="1:8" ht="19.5" hidden="1">
      <c r="A85" s="274"/>
      <c r="B85" s="274"/>
      <c r="C85" s="274"/>
      <c r="D85" s="274"/>
      <c r="E85" s="274"/>
      <c r="F85" s="274"/>
      <c r="G85" s="274"/>
      <c r="H85" s="275"/>
    </row>
    <row r="86" spans="1:8" ht="19.5" hidden="1">
      <c r="A86" s="274"/>
      <c r="B86" s="274"/>
      <c r="C86" s="274"/>
      <c r="D86" s="274"/>
      <c r="E86" s="274"/>
      <c r="F86" s="274"/>
      <c r="G86" s="274"/>
      <c r="H86" s="275"/>
    </row>
    <row r="87" spans="1:8" ht="19.5" hidden="1">
      <c r="A87" s="274"/>
      <c r="B87" s="274"/>
      <c r="C87" s="274"/>
      <c r="D87" s="274"/>
      <c r="E87" s="274"/>
      <c r="F87" s="274"/>
      <c r="G87" s="274"/>
      <c r="H87" s="275"/>
    </row>
    <row r="88" spans="1:8" ht="19.5" hidden="1">
      <c r="A88" s="274"/>
      <c r="B88" s="274"/>
      <c r="C88" s="274"/>
      <c r="D88" s="274"/>
      <c r="E88" s="274"/>
      <c r="F88" s="274"/>
      <c r="G88" s="274"/>
      <c r="H88" s="275"/>
    </row>
    <row r="89" spans="1:8" ht="19.5" hidden="1">
      <c r="A89" s="274"/>
      <c r="B89" s="274"/>
      <c r="C89" s="274"/>
      <c r="D89" s="274"/>
      <c r="E89" s="274"/>
      <c r="F89" s="274"/>
      <c r="G89" s="274"/>
      <c r="H89" s="275"/>
    </row>
    <row r="90" ht="12.75" hidden="1"/>
    <row r="91" ht="12.75" hidden="1"/>
    <row r="92" ht="12.75" hidden="1"/>
    <row r="93" ht="12.75" hidden="1"/>
    <row r="94" ht="12.75" hidden="1"/>
  </sheetData>
  <sheetProtection password="DBC9" sheet="1" objects="1" scenarios="1" selectLockedCells="1"/>
  <mergeCells count="15">
    <mergeCell ref="A45:F45"/>
    <mergeCell ref="B20:G20"/>
    <mergeCell ref="A28:F28"/>
    <mergeCell ref="F15:F16"/>
    <mergeCell ref="A37:F37"/>
    <mergeCell ref="B15:B16"/>
    <mergeCell ref="G15:G16"/>
    <mergeCell ref="B19:G19"/>
    <mergeCell ref="A1:G1"/>
    <mergeCell ref="A26:F26"/>
    <mergeCell ref="B12:B13"/>
    <mergeCell ref="D12:D13"/>
    <mergeCell ref="D15:D16"/>
    <mergeCell ref="B6:G6"/>
    <mergeCell ref="A3:V3"/>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B12:B13 B15:B16">
      <formula1>42005</formula1>
      <formula2>42369</formula2>
    </dataValidation>
    <dataValidation type="time" allowBlank="1" showInputMessage="1" showErrorMessage="1" errorTitle="Hinweis zur Eingabe" error="Bitte geben Sie die Uhrzeit mit Doppelpunkt ein; z.B. 15:00." sqref="D12:D13 D15:D16">
      <formula1>0</formula1>
      <formula2>0.9993055555555556</formula2>
    </dataValidation>
  </dataValidations>
  <printOptions horizontalCentered="1" verticalCentered="1"/>
  <pageMargins left="0.7874015748031497" right="0.1968503937007874" top="0.1968503937007874" bottom="0.3937007874015748" header="0" footer="0"/>
  <pageSetup blackAndWhite="1"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 2014</dc:title>
  <dc:subject/>
  <dc:creator>Duwe, Thomas</dc:creator>
  <cp:keywords/>
  <dc:description/>
  <cp:lastModifiedBy>fr</cp:lastModifiedBy>
  <cp:lastPrinted>2014-01-18T21:00:29Z</cp:lastPrinted>
  <dcterms:created xsi:type="dcterms:W3CDTF">2002-10-06T12:26:19Z</dcterms:created>
  <dcterms:modified xsi:type="dcterms:W3CDTF">2015-04-02T10:02:15Z</dcterms:modified>
  <cp:category/>
  <cp:version/>
  <cp:contentType/>
  <cp:contentStatus/>
</cp:coreProperties>
</file>